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95" activeTab="0"/>
  </bookViews>
  <sheets>
    <sheet name="Уведомление" sheetId="1" r:id="rId1"/>
    <sheet name="Энергоснабжение" sheetId="2" r:id="rId2"/>
    <sheet name="Купля-продажа" sheetId="3" r:id="rId3"/>
    <sheet name="Оборонэнергосбыт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3">#REF!</definedName>
    <definedName name="\a">#REF!</definedName>
    <definedName name="\m" localSheetId="3">#REF!</definedName>
    <definedName name="\m">#REF!</definedName>
    <definedName name="\n" localSheetId="3">#REF!</definedName>
    <definedName name="\n">#REF!</definedName>
    <definedName name="\o" localSheetId="3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>#REF!</definedName>
    <definedName name="CEH009">#REF!</definedName>
    <definedName name="CompOt" localSheetId="2">'Купля-продажа'!CompOt</definedName>
    <definedName name="CompOt" localSheetId="3">'Оборонэнергосбыт'!CompOt</definedName>
    <definedName name="CompOt">[0]!CompOt</definedName>
    <definedName name="CompOt1">[0]!CompOt1</definedName>
    <definedName name="CompPas2">[0]!CompPas2</definedName>
    <definedName name="CompRas" localSheetId="2">'Купля-продажа'!CompRas</definedName>
    <definedName name="CompRas" localSheetId="3">'Оборонэнергосбыт'!CompRas</definedName>
    <definedName name="CompRas">[0]!CompRas</definedName>
    <definedName name="ew" localSheetId="2">'Купля-продажа'!ew</definedName>
    <definedName name="ew" localSheetId="3">'Оборонэнергосбыт'!ew</definedName>
    <definedName name="ew">[0]!ew</definedName>
    <definedName name="ewтмчеч">#REF!</definedName>
    <definedName name="fdr">#REF!</definedName>
    <definedName name="fg" localSheetId="2">'Купля-продажа'!fg</definedName>
    <definedName name="fg" localSheetId="3">'Оборонэнергосбыт'!fg</definedName>
    <definedName name="fg">[0]!fg</definedName>
    <definedName name="fga">[0]!fga</definedName>
    <definedName name="fhrsiujt">[0]!fhrsiujt</definedName>
    <definedName name="fiyttt">[0]!fiyttt</definedName>
    <definedName name="ghg" hidden="1">{#N/A,#N/A,FALSE,"Себестоимсть-97"}</definedName>
    <definedName name="k" localSheetId="2">'Купля-продажа'!k</definedName>
    <definedName name="k" localSheetId="3">'Оборонэнергосбыт'!k</definedName>
    <definedName name="k">[0]!k</definedName>
    <definedName name="l" localSheetId="3">#REF!</definedName>
    <definedName name="l">#REF!</definedName>
    <definedName name="mmm" hidden="1">{#N/A,#N/A,FALSE,"Себестоимсть-97"}</definedName>
    <definedName name="n">[0]!n</definedName>
    <definedName name="o" localSheetId="3">#REF!</definedName>
    <definedName name="o">#REF!</definedName>
    <definedName name="polta" localSheetId="3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>[0]!sds</definedName>
    <definedName name="size">#REF!</definedName>
    <definedName name="smet" hidden="1">{#N/A,#N/A,FALSE,"Себестоимсть-97"}</definedName>
    <definedName name="SP1" localSheetId="3">'[8]FES'!#REF!</definedName>
    <definedName name="SP1">'[8]FES'!#REF!</definedName>
    <definedName name="SP10" localSheetId="3">'[8]FES'!#REF!</definedName>
    <definedName name="SP10">'[8]FES'!#REF!</definedName>
    <definedName name="SP11" localSheetId="3">'[8]FES'!#REF!</definedName>
    <definedName name="SP11">'[8]FES'!#REF!</definedName>
    <definedName name="SP12" localSheetId="3">'[8]FES'!#REF!</definedName>
    <definedName name="SP12">'[8]FES'!#REF!</definedName>
    <definedName name="SP13" localSheetId="3">'[8]FES'!#REF!</definedName>
    <definedName name="SP13">'[8]FES'!#REF!</definedName>
    <definedName name="SP14" localSheetId="3">'[8]FES'!#REF!</definedName>
    <definedName name="SP14">'[8]FES'!#REF!</definedName>
    <definedName name="SP15" localSheetId="3">'[8]FES'!#REF!</definedName>
    <definedName name="SP15">'[8]FES'!#REF!</definedName>
    <definedName name="SP16" localSheetId="3">'[8]FES'!#REF!</definedName>
    <definedName name="SP16">'[8]FES'!#REF!</definedName>
    <definedName name="SP17" localSheetId="3">'[8]FES'!#REF!</definedName>
    <definedName name="SP17">'[8]FES'!#REF!</definedName>
    <definedName name="SP18" localSheetId="3">'[8]FES'!#REF!</definedName>
    <definedName name="SP18">'[8]FES'!#REF!</definedName>
    <definedName name="SP19" localSheetId="3">'[8]FES'!#REF!</definedName>
    <definedName name="SP19">'[8]FES'!#REF!</definedName>
    <definedName name="SP2" localSheetId="3">'[8]FES'!#REF!</definedName>
    <definedName name="SP2">'[8]FES'!#REF!</definedName>
    <definedName name="SP20" localSheetId="3">'[8]FES'!#REF!</definedName>
    <definedName name="SP20">'[8]FES'!#REF!</definedName>
    <definedName name="SP3" localSheetId="3">'[8]FES'!#REF!</definedName>
    <definedName name="SP3">'[8]FES'!#REF!</definedName>
    <definedName name="SP4" localSheetId="3">'[8]FES'!#REF!</definedName>
    <definedName name="SP4">'[8]FES'!#REF!</definedName>
    <definedName name="SP5" localSheetId="3">'[8]FES'!#REF!</definedName>
    <definedName name="SP5">'[8]FES'!#REF!</definedName>
    <definedName name="SP7" localSheetId="3">'[8]FES'!#REF!</definedName>
    <definedName name="SP7">'[8]FES'!#REF!</definedName>
    <definedName name="SP8" localSheetId="3">'[8]FES'!#REF!</definedName>
    <definedName name="SP8">'[8]FES'!#REF!</definedName>
    <definedName name="SP9" localSheetId="3">'[8]FES'!#REF!</definedName>
    <definedName name="SP9">'[8]FES'!#REF!</definedName>
    <definedName name="t2.9.">[0]!t2.9.</definedName>
    <definedName name="t2.9.2">[0]!t2.9.2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hidden="1">{#N/A,#N/A,FALSE,"Себестоимсть-97"}</definedName>
    <definedName name="yyu">[0]!yyu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>[0]!ааагнннаш</definedName>
    <definedName name="абон.пл">[0]!абон.пл</definedName>
    <definedName name="авт">[0]!авт</definedName>
    <definedName name="апиав">[0]!апиав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2">'Купля-продажа'!в23ё</definedName>
    <definedName name="в23ё" localSheetId="3">'Оборонэнергосбыт'!в23ё</definedName>
    <definedName name="в23ё">[0]!в23ё</definedName>
    <definedName name="вв" localSheetId="2">'Купля-продажа'!вв</definedName>
    <definedName name="вв" localSheetId="3">'Оборонэнергосбыт'!вв</definedName>
    <definedName name="вв">[0]!вв</definedName>
    <definedName name="второй">#REF!</definedName>
    <definedName name="год">[0]!год</definedName>
    <definedName name="Группа">[0]!Группа</definedName>
    <definedName name="гшщ">[0]!гшщ</definedName>
    <definedName name="дд">[0]!дд</definedName>
    <definedName name="еаш">[0]!еаш</definedName>
    <definedName name="евншшш">[0]!евншшш</definedName>
    <definedName name="ЗЭС">[0]!ЗЭС</definedName>
    <definedName name="ии">[0]!ии</definedName>
    <definedName name="й" localSheetId="2">'Купля-продажа'!й</definedName>
    <definedName name="й" localSheetId="3">'Оборонэнергосбыт'!й</definedName>
    <definedName name="й">[0]!й</definedName>
    <definedName name="йй" localSheetId="2">'Купля-продажа'!йй</definedName>
    <definedName name="йй" localSheetId="3">'Оборонэнергосбыт'!йй</definedName>
    <definedName name="йй">[0]!йй</definedName>
    <definedName name="К7">#REF!</definedName>
    <definedName name="ке" localSheetId="2">'Купля-продажа'!ке</definedName>
    <definedName name="ке" localSheetId="3">'Оборонэнергосбыт'!ке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hidden="1">{#N/A,#N/A,FALSE,"Себестоимсть-97"}</definedName>
    <definedName name="лл">[0]!лл</definedName>
    <definedName name="М10_2">[0]!М10_2</definedName>
    <definedName name="Моделирование1">'[14]Отчет'!$G$3:'[14]Отчет'!$N$3</definedName>
    <definedName name="мым" localSheetId="2">'Купля-продажа'!мым</definedName>
    <definedName name="мым" localSheetId="3">'Оборонэнергосбыт'!мым</definedName>
    <definedName name="мым">[0]!мым</definedName>
    <definedName name="Население">'[11]Производство электроэнергии'!$A$124</definedName>
    <definedName name="нп" localSheetId="3">'[15]2002(v1)'!#REF!</definedName>
    <definedName name="нп">'[15]2002(v1)'!#REF!</definedName>
    <definedName name="_xlnm.Print_Area" localSheetId="2">'Купля-продажа'!$A$1:$H$37</definedName>
    <definedName name="_xlnm.Print_Area" localSheetId="3">'Оборонэнергосбыт'!$A$5:$F$8</definedName>
    <definedName name="_xlnm.Print_Area" localSheetId="1">'Энергоснабжение'!$A$1:$O$34</definedName>
    <definedName name="первый">#REF!</definedName>
    <definedName name="план">[0]!план</definedName>
    <definedName name="пнлнееен" hidden="1">{#N/A,#N/A,FALSE,"Себестоимсть-97"}</definedName>
    <definedName name="ПО">[0]!ПО</definedName>
    <definedName name="ПОКАЗАТЕЛИ_ДОЛГОСР.ПРОГНОЗА" localSheetId="3">'[16]2002(v1)'!#REF!</definedName>
    <definedName name="ПОКАЗАТЕЛИ_ДОЛГОСР.ПРОГНОЗА">'[16]2002(v1)'!#REF!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>[0]!пром.</definedName>
    <definedName name="проч">[0]!проч</definedName>
    <definedName name="проч.расх">[0]!проч.расх</definedName>
    <definedName name="Прочие_электроэнергии">'[11]Производство электроэнергии'!$A$132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>[0]!РГРЭС</definedName>
    <definedName name="рем">[0]!рем</definedName>
    <definedName name="рпддд">[0]!рпддд</definedName>
    <definedName name="рпипо">[0]!рпипо</definedName>
    <definedName name="с" localSheetId="2">'Купля-продажа'!с</definedName>
    <definedName name="с" localSheetId="3">'Оборонэнергосбыт'!с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>[0]!сель</definedName>
    <definedName name="сельск.хоз">[0]!сельск.хоз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2">'Купля-продажа'!сс</definedName>
    <definedName name="сс" localSheetId="3">'Оборонэнергосбыт'!сс</definedName>
    <definedName name="сс">[0]!сс</definedName>
    <definedName name="сссс" localSheetId="2">'Купля-продажа'!сссс</definedName>
    <definedName name="сссс" localSheetId="3">'Оборонэнергосбыт'!сссс</definedName>
    <definedName name="сссс">[0]!сссс</definedName>
    <definedName name="ссы" localSheetId="2">'Купля-продажа'!ссы</definedName>
    <definedName name="ссы" localSheetId="3">'Оборонэнергосбыт'!ссы</definedName>
    <definedName name="ссы">[0]!ссы</definedName>
    <definedName name="Т12_4мес">[0]!Т12_4мес</definedName>
    <definedName name="т2.3.10">[0]!т2.3.10</definedName>
    <definedName name="тов">[0]!тов</definedName>
    <definedName name="третий">#REF!</definedName>
    <definedName name="три">[0]!три</definedName>
    <definedName name="у" localSheetId="2">'Купля-продажа'!у</definedName>
    <definedName name="у" localSheetId="3">'Оборонэнергосбыт'!у</definedName>
    <definedName name="у">[0]!у</definedName>
    <definedName name="уку">[0]!уку</definedName>
    <definedName name="ууууу">[0]!ууууу</definedName>
    <definedName name="УФ">[0]!УФ</definedName>
    <definedName name="Ф16" localSheetId="3">#REF!</definedName>
    <definedName name="Ф16">#REF!</definedName>
    <definedName name="ц" localSheetId="2">'Купля-продажа'!ц</definedName>
    <definedName name="ц" localSheetId="3">'Оборонэнергосбыт'!ц</definedName>
    <definedName name="ц">[0]!ц</definedName>
    <definedName name="цу" localSheetId="2">'Купля-продажа'!цу</definedName>
    <definedName name="цу" localSheetId="3">'Оборонэнергосбыт'!цу</definedName>
    <definedName name="цу">[0]!цу</definedName>
    <definedName name="цуа">[0]!цуа</definedName>
    <definedName name="цууу">[0]!цууу</definedName>
    <definedName name="четвертый">#REF!</definedName>
    <definedName name="ыв" localSheetId="2">'Купля-продажа'!ыв</definedName>
    <definedName name="ыв" localSheetId="3">'Оборонэнергосбыт'!ыв</definedName>
    <definedName name="ыв">[0]!ыв</definedName>
    <definedName name="ывы">[0]!ывы</definedName>
    <definedName name="ыыы" hidden="1">{#N/A,#N/A,FALSE,"Себестоимсть-97"}</definedName>
    <definedName name="ыыыы" localSheetId="2">'Купля-продажа'!ыыыы</definedName>
    <definedName name="ыыыы" localSheetId="3">'Оборонэнергосбыт'!ыыыы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<sst xmlns="http://schemas.openxmlformats.org/spreadsheetml/2006/main" count="158" uniqueCount="62">
  <si>
    <t xml:space="preserve">ОАО "Екатеринбургэнергосбыт" </t>
  </si>
  <si>
    <t>№ 
п/п</t>
  </si>
  <si>
    <t>Ценовая категория</t>
  </si>
  <si>
    <t xml:space="preserve">Доходность продаж,% </t>
  </si>
  <si>
    <t>ВН</t>
  </si>
  <si>
    <t>СН1</t>
  </si>
  <si>
    <t>СН2</t>
  </si>
  <si>
    <t>НН</t>
  </si>
  <si>
    <t>Первая ценовая категория</t>
  </si>
  <si>
    <t xml:space="preserve">от 150 кВт до 670 кВт </t>
  </si>
  <si>
    <t xml:space="preserve">от 670 кВт до 10 МВт </t>
  </si>
  <si>
    <t xml:space="preserve">не менее 10 МВт </t>
  </si>
  <si>
    <t>Вторая ценовая категория</t>
  </si>
  <si>
    <t>2.1</t>
  </si>
  <si>
    <t>Ночная зона</t>
  </si>
  <si>
    <t>2.2</t>
  </si>
  <si>
    <t>Полупиковая зона</t>
  </si>
  <si>
    <t>2.3</t>
  </si>
  <si>
    <t>Пиковая зона</t>
  </si>
  <si>
    <t>2.4</t>
  </si>
  <si>
    <t>Дневная зона</t>
  </si>
  <si>
    <t>№ п/п</t>
  </si>
  <si>
    <t xml:space="preserve"> 1.1</t>
  </si>
  <si>
    <t>Одноставочная цены</t>
  </si>
  <si>
    <t xml:space="preserve"> 1.2</t>
  </si>
  <si>
    <t>Одноставочная цена на электрическую энергию, поставляемую в целях компенсации потерь</t>
  </si>
  <si>
    <r>
      <t xml:space="preserve">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</t>
    </r>
  </si>
  <si>
    <t>-</t>
  </si>
  <si>
    <r>
      <t>Расчет фактических предельных уровней нерегулируемых цен на электрическую энергию (мощность), 
поставляемую покупателям ОАО "Екатеринбургэнергосбыт" по договорам энергоснабжения на январь</t>
    </r>
    <r>
      <rPr>
        <b/>
        <sz val="16"/>
        <color indexed="10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2013 года </t>
    </r>
  </si>
  <si>
    <t xml:space="preserve">Расчет фактических предельных уровней нерегулируемых цен на электрическую энергию (мощность), 
поставляемую покупателям ОАО "Екатеринбургэнергосбыт" по договорам купли-продажи на январь 2013 года </t>
  </si>
  <si>
    <t xml:space="preserve">Расчет фактических предельных уровней нерегулируемых цен на электрическую энергию (мощность), 
поставляемую ОАО "Екатеринбургэнергосбыт" открытому акционерному обществу "Оборонэнергосбыт" по договорам купли-продажи на январь 2013 года </t>
  </si>
  <si>
    <t>менее 150 кВт</t>
  </si>
  <si>
    <t>Расчет сбытовых надбавок</t>
  </si>
  <si>
    <t>Сбытовая надбавка, руб./МВтч</t>
  </si>
  <si>
    <t>Тарифы за услуги по передаче, руб./МВтч</t>
  </si>
  <si>
    <t>Плата за услуги инфраструктурных организаций, руб./МВтч</t>
  </si>
  <si>
    <t>Средневзвешенная нерегулируемая цена ОРЭМ, руб./МВтч</t>
  </si>
  <si>
    <t>Коэффициент параметров деятельности ГП</t>
  </si>
  <si>
    <t>Доходность продаж, %</t>
  </si>
  <si>
    <t>Плата за услуги 
инфраструктурных организаций, руб./МВтч</t>
  </si>
  <si>
    <t>Предельный уровень нерегулируемых цен, руб./МВтч без НДС</t>
  </si>
  <si>
    <t>Предельный уровень нерегулируемых цен, руб./МВтч без НДС *</t>
  </si>
  <si>
    <r>
      <t xml:space="preserve">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 **</t>
    </r>
  </si>
  <si>
    <t>** В соответствии с пунктом 96 Основных положений функционирования розничных рынков электрической энергии, утвержденных постановлением Правительства РФ от 04 мая 2012 г. № 442 для расчета сбытовой надбавки используются доходность продаж и коэффициент параметров деятельности гарантирующего поставщика для подгруппы группы "прочие потребители" с максимальной мощностью энергопринимающих устройств от 670 кВт до 10 МВт.</t>
  </si>
  <si>
    <t>* Одинаковый для всех уровней напряжения (ВН, СН1, СН2, НН).</t>
  </si>
  <si>
    <t xml:space="preserve">                                                                              , где</t>
  </si>
  <si>
    <r>
      <rPr>
        <b/>
        <sz val="12"/>
        <rFont val="Times New Roman"/>
        <family val="1"/>
      </rPr>
      <t xml:space="preserve">          1. Средневзвешенная нерегулируемая цена на электрическую энергию (мощность) на оптовом рынке: </t>
    </r>
    <r>
      <rPr>
        <sz val="12"/>
        <rFont val="Times New Roman"/>
        <family val="1"/>
      </rPr>
      <t xml:space="preserve">
          • в отношении потребителей, осуществляющих расчеты по</t>
    </r>
    <r>
      <rPr>
        <b/>
        <sz val="12"/>
        <rFont val="Times New Roman"/>
        <family val="1"/>
      </rPr>
      <t xml:space="preserve"> первой ценовой категории</t>
    </r>
    <r>
      <rPr>
        <sz val="12"/>
        <rFont val="Times New Roman"/>
        <family val="1"/>
      </rPr>
      <t xml:space="preserve"> – ежемесячно рассчитывается гарантирующим поставщиком в соответствии с пунктом 88 Основных положений;
          • в отношении потребителей, осуществляющих расчеты по </t>
    </r>
    <r>
      <rPr>
        <b/>
        <sz val="12"/>
        <rFont val="Times New Roman"/>
        <family val="1"/>
      </rPr>
      <t>второй – шестой ценовым категориям</t>
    </r>
    <r>
      <rPr>
        <sz val="12"/>
        <rFont val="Times New Roman"/>
        <family val="1"/>
      </rPr>
      <t xml:space="preserve"> – ежемесячно определяется и публикуется коммерческим оператором оптового рынка на своем сайте в сети Интернет (http://www.atsenergo.ru/results/market/svnc/index.htm).</t>
    </r>
  </si>
  <si>
    <t xml:space="preserve">           В соответствии с разделом V Основных положений функционирования розничных рынков электрической энергии, утвержденных постановлением Правительства Российской Федерации от 04.05.2012г. № 442 (далее – Основные положения), предельные уровни нерегулируемых цен на розничных рынках рассчитываются гарантирующим поставщиком как сумма следующих составляющих:</t>
  </si>
  <si>
    <r>
      <t xml:space="preserve">          </t>
    </r>
    <r>
      <rPr>
        <b/>
        <sz val="12"/>
        <rFont val="Times New Roman"/>
        <family val="1"/>
      </rPr>
      <t>2. Тарифы на услуги по передаче электрической энергии (мощности)</t>
    </r>
    <r>
      <rPr>
        <sz val="12"/>
        <rFont val="Times New Roman"/>
        <family val="1"/>
      </rPr>
      <t xml:space="preserve"> утверждены постановлением РЭК СО  от 18.12.2012г. № 212-ПК.</t>
    </r>
  </si>
  <si>
    <r>
      <t xml:space="preserve">          </t>
    </r>
    <r>
      <rPr>
        <b/>
        <sz val="12"/>
        <rFont val="Times New Roman"/>
        <family val="1"/>
      </rPr>
      <t>3. Плата за иные услуги</t>
    </r>
    <r>
      <rPr>
        <sz val="12"/>
        <rFont val="Times New Roman"/>
        <family val="1"/>
      </rPr>
      <t>, оказание которых является неотъемлемой частью процесса поставки электрической энергии, ежемесячно определяется гарантирующим поставщиком в соответствии с пунктом 101 Основных положений.</t>
    </r>
  </si>
  <si>
    <r>
      <rPr>
        <b/>
        <sz val="12"/>
        <rFont val="Times New Roman"/>
        <family val="1"/>
      </rPr>
      <t xml:space="preserve">          4. Сбытовая надбавка </t>
    </r>
    <r>
      <rPr>
        <sz val="12"/>
        <rFont val="Times New Roman"/>
        <family val="1"/>
      </rPr>
      <t xml:space="preserve">
          • для потребителей группы </t>
    </r>
    <r>
      <rPr>
        <b/>
        <sz val="12"/>
        <rFont val="Times New Roman"/>
        <family val="1"/>
      </rPr>
      <t>«сетевые организации, приобретающие электрическую энергию в целях компенсации потерь в пределах объемов, учтенных в сводном прогнозном балансе на 2013 год»</t>
    </r>
    <r>
      <rPr>
        <sz val="12"/>
        <rFont val="Times New Roman"/>
        <family val="1"/>
      </rPr>
      <t xml:space="preserve"> – утверждена постановлением РЭК СО  от 24.12.2012г. № 246-ПК. 
          • для группы </t>
    </r>
    <r>
      <rPr>
        <b/>
        <sz val="12"/>
        <rFont val="Times New Roman"/>
        <family val="1"/>
      </rPr>
      <t>«прочие потребители»</t>
    </r>
    <r>
      <rPr>
        <sz val="12"/>
        <rFont val="Times New Roman"/>
        <family val="1"/>
      </rPr>
      <t xml:space="preserve"> - ежемесячно определяется гарантирующим поставщиком  в соответствии с приказом ФСТ России от 30.10.2012г. № 703-э «Об утверждении методических указаний по расчету сбытовых надбавок гарантирующих поставщиков и размера доходности продаж гарантирующих поставщиков» по следующей формуле:</t>
    </r>
  </si>
  <si>
    <t xml:space="preserve">          i – подгруппа группы «прочие потребители»;
          j – вид цены на электрическую энергию и (или) мощность.</t>
  </si>
  <si>
    <r>
      <rPr>
        <b/>
        <sz val="12"/>
        <rFont val="Times New Roman"/>
        <family val="1"/>
      </rPr>
      <t xml:space="preserve">        Обращаем Ваше внимание</t>
    </r>
    <r>
      <rPr>
        <sz val="12"/>
        <rFont val="Times New Roman"/>
        <family val="1"/>
      </rPr>
      <t>, что сбытовые надбавки для группы «прочие потребители» дифференцируются по подгруппам потребителей в зависимости от величины максимальной мощности принадлежащих им энергопринимающих устройств (менее 150 кВт, от 150 до 670 кВт, от 670 кВт до 10 МВт, не менее 10 МВт).</t>
    </r>
  </si>
  <si>
    <t xml:space="preserve">         Сбытовая надбавка принимается равной произведению доходности продаж (         ), коэффициента, отражающего влияние региональных параметров деятельности на величину сбытовой надбавки (         ), утвержденных постановлением РЭК СО  от 24.12.2012г. № 246-ПК  и средневзвешенной нерегулируемой цены на электрическую энергию (мощность) на оптовом рынке (            ).</t>
  </si>
  <si>
    <t xml:space="preserve">
Уведомление
о формировании предельных уровней нерегулируемых цен 
на электрическую энергию (мощность) в 2013 году
Уважаемые абоненты!
</t>
  </si>
  <si>
    <t>6 = к.3 * к.4 * к.5</t>
  </si>
  <si>
    <t>12=к.3+к.6+к.7+к.11</t>
  </si>
  <si>
    <t>13=к.3+к.6+к.8+к.11</t>
  </si>
  <si>
    <t>14=к.3+к.6+к.9+к.11</t>
  </si>
  <si>
    <t>15=к.3+к.6+к.10+к.11</t>
  </si>
  <si>
    <t>8 = к.3 + к.6 + к.7</t>
  </si>
  <si>
    <t>6 = к. 3 + к. 4 + к. 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</si>
</sst>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"/>
    <numFmt numFmtId="167" formatCode="#,##0.000000000"/>
    <numFmt numFmtId="168" formatCode="#,##0.00000000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General_)"/>
    <numFmt numFmtId="174" formatCode="0.0"/>
    <numFmt numFmtId="175" formatCode="&quot;$&quot;#,##0;[Red]&quot;$&quot;#,##0\-"/>
    <numFmt numFmtId="176" formatCode="_(* #,##0.00_);_(* \(#,##0.00\);_(* &quot;-&quot;??_);_(@_)"/>
    <numFmt numFmtId="177" formatCode="_(* #,##0.00_);_(* \(#,##0.00\);_(* \-??_);_(@_)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FFFF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11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9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9" fillId="0" borderId="1">
      <alignment horizontal="right" vertical="top"/>
      <protection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3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3" fontId="11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4" fontId="12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7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4" fillId="0" borderId="13" applyNumberFormat="0" applyFill="0" applyAlignment="0" applyProtection="0"/>
    <xf numFmtId="0" fontId="15" fillId="3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18" fillId="37" borderId="14" applyNumberFormat="0" applyAlignment="0" applyProtection="0"/>
    <xf numFmtId="0" fontId="0" fillId="38" borderId="15" applyNumberFormat="0" applyFont="0" applyAlignment="0" applyProtection="0"/>
    <xf numFmtId="0" fontId="19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0" fillId="39" borderId="0" applyNumberFormat="0" applyBorder="0" applyAlignment="0" applyProtection="0"/>
    <xf numFmtId="0" fontId="21" fillId="0" borderId="16" applyNumberFormat="0" applyFill="0" applyAlignment="0" applyProtection="0"/>
    <xf numFmtId="0" fontId="22" fillId="40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1" fillId="0" borderId="16" applyNumberFormat="0" applyFill="0" applyAlignment="0" applyProtection="0"/>
    <xf numFmtId="0" fontId="22" fillId="40" borderId="17" applyNumberFormat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</cellStyleXfs>
  <cellXfs count="74">
    <xf numFmtId="0" fontId="0" fillId="0" borderId="0" xfId="0" applyAlignment="1">
      <alignment/>
    </xf>
    <xf numFmtId="4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164" fontId="2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2" fillId="41" borderId="1" xfId="0" applyNumberFormat="1" applyFont="1" applyFill="1" applyBorder="1" applyAlignment="1">
      <alignment horizontal="center" vertical="center" wrapText="1"/>
    </xf>
    <xf numFmtId="4" fontId="2" fillId="41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41" borderId="1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/>
    </xf>
    <xf numFmtId="167" fontId="3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/>
    </xf>
    <xf numFmtId="168" fontId="2" fillId="0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4" fontId="25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6" fillId="42" borderId="1" xfId="0" applyNumberFormat="1" applyFont="1" applyFill="1" applyBorder="1" applyAlignment="1">
      <alignment vertical="center"/>
    </xf>
    <xf numFmtId="10" fontId="2" fillId="0" borderId="1" xfId="79" applyNumberFormat="1" applyFont="1" applyFill="1" applyBorder="1" applyAlignment="1">
      <alignment horizontal="center" vertical="center" wrapText="1"/>
    </xf>
    <xf numFmtId="3" fontId="6" fillId="42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/>
    </xf>
    <xf numFmtId="49" fontId="2" fillId="41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6" fillId="42" borderId="1" xfId="0" applyNumberFormat="1" applyFont="1" applyFill="1" applyBorder="1" applyAlignment="1">
      <alignment vertical="center"/>
    </xf>
    <xf numFmtId="16" fontId="6" fillId="41" borderId="1" xfId="0" applyNumberFormat="1" applyFont="1" applyFill="1" applyBorder="1" applyAlignment="1">
      <alignment horizontal="center" vertical="center"/>
    </xf>
    <xf numFmtId="4" fontId="6" fillId="41" borderId="1" xfId="0" applyNumberFormat="1" applyFont="1" applyFill="1" applyBorder="1" applyAlignment="1">
      <alignment horizontal="center" vertical="center" wrapText="1"/>
    </xf>
    <xf numFmtId="4" fontId="6" fillId="41" borderId="1" xfId="0" applyNumberFormat="1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/>
    </xf>
    <xf numFmtId="10" fontId="6" fillId="41" borderId="1" xfId="79" applyNumberFormat="1" applyFont="1" applyFill="1" applyBorder="1" applyAlignment="1">
      <alignment horizontal="left" vertical="center" wrapText="1"/>
    </xf>
    <xf numFmtId="4" fontId="6" fillId="41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0" fontId="2" fillId="41" borderId="1" xfId="79" applyNumberFormat="1" applyFont="1" applyFill="1" applyBorder="1" applyAlignment="1">
      <alignment horizontal="center" vertical="center" wrapText="1"/>
    </xf>
    <xf numFmtId="16" fontId="2" fillId="41" borderId="1" xfId="0" applyNumberFormat="1" applyFont="1" applyFill="1" applyBorder="1" applyAlignment="1">
      <alignment horizontal="center" vertical="center"/>
    </xf>
    <xf numFmtId="0" fontId="2" fillId="41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41" borderId="1" xfId="0" applyFont="1" applyFill="1" applyBorder="1" applyAlignment="1">
      <alignment/>
    </xf>
    <xf numFmtId="3" fontId="6" fillId="41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5" fillId="0" borderId="0" xfId="0" applyFont="1" applyAlignment="1">
      <alignment/>
    </xf>
    <xf numFmtId="1" fontId="2" fillId="43" borderId="1" xfId="0" applyNumberFormat="1" applyFont="1" applyFill="1" applyBorder="1" applyAlignment="1">
      <alignment horizontal="center" vertical="center" wrapText="1"/>
    </xf>
    <xf numFmtId="1" fontId="3" fillId="4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9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Защитный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Плохой" xfId="75"/>
    <cellStyle name="Поле ввода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?" xfId="94"/>
    <cellStyle name="㼿㼿? 2" xfId="95"/>
    <cellStyle name="㼿㼿㼿" xfId="96"/>
    <cellStyle name="㼿㼿㼿 2" xfId="97"/>
    <cellStyle name="㼿㼿㼿?" xfId="98"/>
    <cellStyle name="㼿㼿㼿? 2" xfId="99"/>
    <cellStyle name="㼿㼿㼿? 3" xfId="100"/>
    <cellStyle name="㼿㼿㼿㼿" xfId="101"/>
    <cellStyle name="㼿㼿㼿㼿?" xfId="102"/>
    <cellStyle name="㼿㼿㼿㼿㼿" xfId="103"/>
    <cellStyle name="㼿㼿㼿㼿㼿?" xfId="104"/>
    <cellStyle name="㼿㼿㼿㼿㼿㼿" xfId="105"/>
    <cellStyle name="㼿㼿㼿㼿㼿㼿?" xfId="106"/>
    <cellStyle name="㼿㼿㼿㼿㼿㼿㼿" xfId="107"/>
    <cellStyle name="㼿㼿㼿㼿㼿㼿㼿㼿" xfId="108"/>
    <cellStyle name="㼿㼿㼿㼿㼿㼿㼿㼿㼿" xfId="109"/>
    <cellStyle name="㼿㼿㼿㼿㼿㼿㼿㼿㼿㼿" xfId="110"/>
    <cellStyle name="㼿㼿㼿㼿㼿㼿㼿㼿㼿㼿㼿㼿㼿㼿㼿㼿㼿㼿㼿㼿㼿㼿㼿㼿㼿㼿㼿㼿㼿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6</xdr:row>
      <xdr:rowOff>200025</xdr:rowOff>
    </xdr:from>
    <xdr:to>
      <xdr:col>7</xdr:col>
      <xdr:colOff>647700</xdr:colOff>
      <xdr:row>6</xdr:row>
      <xdr:rowOff>533400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6905625"/>
          <a:ext cx="2419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685800</xdr:colOff>
      <xdr:row>8</xdr:row>
      <xdr:rowOff>38100</xdr:rowOff>
    </xdr:from>
    <xdr:to>
      <xdr:col>9</xdr:col>
      <xdr:colOff>323850</xdr:colOff>
      <xdr:row>8</xdr:row>
      <xdr:rowOff>304800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48400" y="7877175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485775</xdr:colOff>
      <xdr:row>8</xdr:row>
      <xdr:rowOff>257175</xdr:rowOff>
    </xdr:from>
    <xdr:to>
      <xdr:col>9</xdr:col>
      <xdr:colOff>123825</xdr:colOff>
      <xdr:row>8</xdr:row>
      <xdr:rowOff>523875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48375" y="809625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8</xdr:row>
      <xdr:rowOff>628650</xdr:rowOff>
    </xdr:from>
    <xdr:to>
      <xdr:col>2</xdr:col>
      <xdr:colOff>371475</xdr:colOff>
      <xdr:row>9</xdr:row>
      <xdr:rowOff>9525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84677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="90" zoomScaleNormal="90" zoomScalePageLayoutView="0" workbookViewId="0" topLeftCell="A1">
      <selection activeCell="N1" sqref="N1"/>
    </sheetView>
  </sheetViews>
  <sheetFormatPr defaultColWidth="9.00390625" defaultRowHeight="12.75"/>
  <cols>
    <col min="1" max="11" width="9.125" style="6" customWidth="1"/>
    <col min="12" max="12" width="16.25390625" style="6" customWidth="1"/>
    <col min="13" max="16384" width="9.125" style="6" customWidth="1"/>
  </cols>
  <sheetData>
    <row r="1" spans="1:12" ht="110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78" customHeight="1">
      <c r="A2" s="66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06.5" customHeight="1">
      <c r="A3" s="66" t="s">
        <v>46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36" customHeight="1">
      <c r="A4" s="66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58.5" customHeight="1">
      <c r="A5" s="66" t="s">
        <v>49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38.75" customHeight="1">
      <c r="A6" s="66" t="s">
        <v>50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4" ht="58.5" customHeight="1">
      <c r="A7" s="68" t="s">
        <v>45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N7"/>
    </row>
    <row r="8" spans="1:12" ht="30.75" customHeight="1">
      <c r="A8" s="66" t="s">
        <v>51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5" ht="75" customHeight="1">
      <c r="A9" s="66" t="s">
        <v>53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N9" s="61"/>
      <c r="O9"/>
    </row>
    <row r="10" spans="1:14" ht="63" customHeight="1">
      <c r="A10" s="66" t="s">
        <v>52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N10"/>
    </row>
    <row r="11" ht="12.75" customHeight="1"/>
    <row r="12" ht="12.75" customHeight="1"/>
    <row r="13" ht="12.75" customHeight="1"/>
    <row r="14" ht="12.75" customHeight="1"/>
  </sheetData>
  <sheetProtection/>
  <mergeCells count="10">
    <mergeCell ref="A9:L9"/>
    <mergeCell ref="A10:L10"/>
    <mergeCell ref="A1:L1"/>
    <mergeCell ref="A2:L2"/>
    <mergeCell ref="A3:L3"/>
    <mergeCell ref="A4:L4"/>
    <mergeCell ref="A5:L5"/>
    <mergeCell ref="A6:L6"/>
    <mergeCell ref="A8:L8"/>
    <mergeCell ref="A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="70" zoomScaleNormal="70" zoomScalePageLayoutView="0" workbookViewId="0" topLeftCell="A1">
      <selection activeCell="Q1" sqref="Q1:T16384"/>
    </sheetView>
  </sheetViews>
  <sheetFormatPr defaultColWidth="9.00390625" defaultRowHeight="12.75"/>
  <cols>
    <col min="1" max="1" width="6.125" style="8" customWidth="1"/>
    <col min="2" max="2" width="30.25390625" style="1" customWidth="1"/>
    <col min="3" max="3" width="21.625" style="2" customWidth="1"/>
    <col min="4" max="4" width="17.25390625" style="1" customWidth="1"/>
    <col min="5" max="5" width="21.375" style="1" customWidth="1"/>
    <col min="6" max="6" width="16.625" style="2" customWidth="1"/>
    <col min="7" max="10" width="13.75390625" style="2" customWidth="1"/>
    <col min="11" max="11" width="23.375" style="2" customWidth="1"/>
    <col min="12" max="12" width="20.125" style="3" bestFit="1" customWidth="1"/>
    <col min="13" max="13" width="22.375" style="4" bestFit="1" customWidth="1"/>
    <col min="14" max="14" width="22.375" style="5" bestFit="1" customWidth="1"/>
    <col min="15" max="15" width="23.625" style="5" bestFit="1" customWidth="1"/>
    <col min="16" max="16" width="6.75390625" style="6" customWidth="1"/>
    <col min="17" max="17" width="11.625" style="6" bestFit="1" customWidth="1"/>
    <col min="18" max="21" width="9.125" style="6" customWidth="1"/>
    <col min="22" max="22" width="11.625" style="7" bestFit="1" customWidth="1"/>
    <col min="23" max="16384" width="9.125" style="6" customWidth="1"/>
  </cols>
  <sheetData>
    <row r="1" spans="1:7" ht="18.75">
      <c r="A1" s="34" t="s">
        <v>0</v>
      </c>
      <c r="B1" s="33"/>
      <c r="G1" s="1"/>
    </row>
    <row r="3" spans="1:15" ht="49.5" customHeight="1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27.75" customHeight="1">
      <c r="A5" s="71" t="s">
        <v>1</v>
      </c>
      <c r="B5" s="70" t="s">
        <v>2</v>
      </c>
      <c r="C5" s="69" t="s">
        <v>36</v>
      </c>
      <c r="D5" s="70" t="s">
        <v>32</v>
      </c>
      <c r="E5" s="70"/>
      <c r="F5" s="70"/>
      <c r="G5" s="69" t="s">
        <v>34</v>
      </c>
      <c r="H5" s="69"/>
      <c r="I5" s="69"/>
      <c r="J5" s="69"/>
      <c r="K5" s="69" t="s">
        <v>35</v>
      </c>
      <c r="L5" s="69" t="s">
        <v>40</v>
      </c>
      <c r="M5" s="69"/>
      <c r="N5" s="69"/>
      <c r="O5" s="69"/>
    </row>
    <row r="6" spans="1:22" s="10" customFormat="1" ht="54.75" customHeight="1">
      <c r="A6" s="71"/>
      <c r="B6" s="70"/>
      <c r="C6" s="69"/>
      <c r="D6" s="70" t="s">
        <v>3</v>
      </c>
      <c r="E6" s="70" t="s">
        <v>37</v>
      </c>
      <c r="F6" s="69" t="s">
        <v>33</v>
      </c>
      <c r="G6" s="69"/>
      <c r="H6" s="69"/>
      <c r="I6" s="69"/>
      <c r="J6" s="69"/>
      <c r="K6" s="69"/>
      <c r="L6" s="69"/>
      <c r="M6" s="69"/>
      <c r="N6" s="69"/>
      <c r="O6" s="69"/>
      <c r="V6" s="7"/>
    </row>
    <row r="7" spans="1:22" s="10" customFormat="1" ht="27" customHeight="1">
      <c r="A7" s="71"/>
      <c r="B7" s="70"/>
      <c r="C7" s="69"/>
      <c r="D7" s="70"/>
      <c r="E7" s="70"/>
      <c r="F7" s="69"/>
      <c r="G7" s="39" t="s">
        <v>4</v>
      </c>
      <c r="H7" s="39" t="s">
        <v>5</v>
      </c>
      <c r="I7" s="39" t="s">
        <v>6</v>
      </c>
      <c r="J7" s="39" t="s">
        <v>7</v>
      </c>
      <c r="K7" s="69"/>
      <c r="L7" s="39" t="s">
        <v>4</v>
      </c>
      <c r="M7" s="39" t="s">
        <v>5</v>
      </c>
      <c r="N7" s="39" t="s">
        <v>6</v>
      </c>
      <c r="O7" s="39" t="s">
        <v>7</v>
      </c>
      <c r="V7" s="7"/>
    </row>
    <row r="8" spans="1:22" s="64" customFormat="1" ht="16.5" customHeight="1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3" t="s">
        <v>55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3" t="s">
        <v>56</v>
      </c>
      <c r="M8" s="62" t="s">
        <v>57</v>
      </c>
      <c r="N8" s="62" t="s">
        <v>58</v>
      </c>
      <c r="O8" s="62" t="s">
        <v>59</v>
      </c>
      <c r="V8" s="65"/>
    </row>
    <row r="9" spans="1:22" s="12" customFormat="1" ht="24" customHeight="1">
      <c r="A9" s="42">
        <v>1</v>
      </c>
      <c r="B9" s="40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11"/>
      <c r="V9" s="7"/>
    </row>
    <row r="10" spans="1:22" s="16" customFormat="1" ht="20.25" customHeight="1">
      <c r="A10" s="43"/>
      <c r="B10" s="13" t="s">
        <v>31</v>
      </c>
      <c r="C10" s="13">
        <v>1208.07</v>
      </c>
      <c r="D10" s="41">
        <v>0.1492</v>
      </c>
      <c r="E10" s="13">
        <v>0.29</v>
      </c>
      <c r="F10" s="13">
        <f>ROUND(D10*E10*C10,2)</f>
        <v>52.27</v>
      </c>
      <c r="G10" s="13">
        <v>783.93</v>
      </c>
      <c r="H10" s="13">
        <v>1381.21</v>
      </c>
      <c r="I10" s="13">
        <v>2073.65</v>
      </c>
      <c r="J10" s="13">
        <v>2606.36</v>
      </c>
      <c r="K10" s="13">
        <v>2.21</v>
      </c>
      <c r="L10" s="14">
        <f>ROUND(C10+F10+G10+K10,2)</f>
        <v>2046.48</v>
      </c>
      <c r="M10" s="14">
        <f>ROUND(C10+F10+H10+K10,2)</f>
        <v>2643.76</v>
      </c>
      <c r="N10" s="14">
        <f>ROUND(C10+F10+I10+K10,2)</f>
        <v>3336.2</v>
      </c>
      <c r="O10" s="14">
        <f>ROUND(C10+F10+J10+K10,2)</f>
        <v>3868.91</v>
      </c>
      <c r="P10" s="11"/>
      <c r="Q10" s="15"/>
      <c r="R10" s="15"/>
      <c r="S10" s="15"/>
      <c r="T10" s="15"/>
      <c r="U10" s="15"/>
      <c r="V10" s="7"/>
    </row>
    <row r="11" spans="1:22" s="16" customFormat="1" ht="20.25" customHeight="1">
      <c r="A11" s="43"/>
      <c r="B11" s="13" t="s">
        <v>9</v>
      </c>
      <c r="C11" s="13">
        <f>C10</f>
        <v>1208.07</v>
      </c>
      <c r="D11" s="41">
        <v>0.1384</v>
      </c>
      <c r="E11" s="13">
        <f>E10</f>
        <v>0.29</v>
      </c>
      <c r="F11" s="13">
        <f>ROUND(D11*E11*C11,2)</f>
        <v>48.49</v>
      </c>
      <c r="G11" s="13">
        <f aca="true" t="shared" si="0" ref="G11:K13">G10</f>
        <v>783.93</v>
      </c>
      <c r="H11" s="13">
        <f t="shared" si="0"/>
        <v>1381.21</v>
      </c>
      <c r="I11" s="13">
        <f t="shared" si="0"/>
        <v>2073.65</v>
      </c>
      <c r="J11" s="13">
        <f t="shared" si="0"/>
        <v>2606.36</v>
      </c>
      <c r="K11" s="13">
        <f t="shared" si="0"/>
        <v>2.21</v>
      </c>
      <c r="L11" s="14">
        <f>ROUND(C11+F11+G11+K11,2)</f>
        <v>2042.7</v>
      </c>
      <c r="M11" s="14">
        <f>ROUND(C11+F11+H11+K11,2)</f>
        <v>2639.98</v>
      </c>
      <c r="N11" s="14">
        <f>ROUND(C11+F11+I11+K11,2)</f>
        <v>3332.42</v>
      </c>
      <c r="O11" s="14">
        <f>ROUND(C11+F11+J11+K11,2)</f>
        <v>3865.13</v>
      </c>
      <c r="P11" s="11"/>
      <c r="Q11" s="15"/>
      <c r="R11" s="15"/>
      <c r="S11" s="15"/>
      <c r="T11" s="15"/>
      <c r="U11" s="15"/>
      <c r="V11" s="7"/>
    </row>
    <row r="12" spans="1:22" s="16" customFormat="1" ht="20.25" customHeight="1">
      <c r="A12" s="43"/>
      <c r="B12" s="13" t="s">
        <v>10</v>
      </c>
      <c r="C12" s="13">
        <f>C11</f>
        <v>1208.07</v>
      </c>
      <c r="D12" s="41">
        <v>0.0951</v>
      </c>
      <c r="E12" s="13">
        <f>E11</f>
        <v>0.29</v>
      </c>
      <c r="F12" s="13">
        <f>ROUND(D12*E12*C12,2)</f>
        <v>33.32</v>
      </c>
      <c r="G12" s="13">
        <f t="shared" si="0"/>
        <v>783.93</v>
      </c>
      <c r="H12" s="13">
        <f t="shared" si="0"/>
        <v>1381.21</v>
      </c>
      <c r="I12" s="13">
        <f t="shared" si="0"/>
        <v>2073.65</v>
      </c>
      <c r="J12" s="13">
        <f t="shared" si="0"/>
        <v>2606.36</v>
      </c>
      <c r="K12" s="13">
        <f t="shared" si="0"/>
        <v>2.21</v>
      </c>
      <c r="L12" s="14">
        <f>ROUND(C12+F12+G12+K12,2)</f>
        <v>2027.53</v>
      </c>
      <c r="M12" s="14">
        <f>ROUND(C12+F12+H12+K12,2)</f>
        <v>2624.81</v>
      </c>
      <c r="N12" s="14">
        <f>ROUND(C12+F12+I12+K12,2)</f>
        <v>3317.25</v>
      </c>
      <c r="O12" s="14">
        <f>ROUND(C12+F12+J12+K12,2)</f>
        <v>3849.96</v>
      </c>
      <c r="P12" s="11"/>
      <c r="Q12" s="15"/>
      <c r="R12" s="15"/>
      <c r="S12" s="15"/>
      <c r="T12" s="15"/>
      <c r="U12" s="15"/>
      <c r="V12" s="7"/>
    </row>
    <row r="13" spans="1:22" s="16" customFormat="1" ht="20.25" customHeight="1">
      <c r="A13" s="43"/>
      <c r="B13" s="13" t="s">
        <v>11</v>
      </c>
      <c r="C13" s="13">
        <f>C12</f>
        <v>1208.07</v>
      </c>
      <c r="D13" s="41">
        <v>0.0562</v>
      </c>
      <c r="E13" s="13">
        <f>E12</f>
        <v>0.29</v>
      </c>
      <c r="F13" s="13">
        <f>ROUND(D13*E13*C13,2)</f>
        <v>19.69</v>
      </c>
      <c r="G13" s="13">
        <f t="shared" si="0"/>
        <v>783.93</v>
      </c>
      <c r="H13" s="13">
        <f t="shared" si="0"/>
        <v>1381.21</v>
      </c>
      <c r="I13" s="13">
        <f t="shared" si="0"/>
        <v>2073.65</v>
      </c>
      <c r="J13" s="13">
        <f t="shared" si="0"/>
        <v>2606.36</v>
      </c>
      <c r="K13" s="13">
        <f t="shared" si="0"/>
        <v>2.21</v>
      </c>
      <c r="L13" s="14">
        <f>ROUND(C13+F13+G13+K13,2)</f>
        <v>2013.9</v>
      </c>
      <c r="M13" s="14">
        <f>ROUND(C13+F13+H13+K13,2)</f>
        <v>2611.18</v>
      </c>
      <c r="N13" s="14">
        <f>ROUND(C13+F13+I13+K13,2)</f>
        <v>3303.62</v>
      </c>
      <c r="O13" s="14">
        <f>ROUND(C13+F13+J13+K13,2)</f>
        <v>3836.33</v>
      </c>
      <c r="P13" s="11"/>
      <c r="Q13" s="15"/>
      <c r="R13" s="15"/>
      <c r="S13" s="15"/>
      <c r="T13" s="15"/>
      <c r="U13" s="15"/>
      <c r="V13" s="7"/>
    </row>
    <row r="14" spans="1:22" s="12" customFormat="1" ht="24" customHeight="1">
      <c r="A14" s="42">
        <v>2</v>
      </c>
      <c r="B14" s="40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1"/>
      <c r="Q14" s="15"/>
      <c r="R14" s="15"/>
      <c r="S14" s="15"/>
      <c r="T14" s="15"/>
      <c r="V14" s="7"/>
    </row>
    <row r="15" spans="1:22" s="16" customFormat="1" ht="21.75" customHeight="1">
      <c r="A15" s="44" t="s">
        <v>13</v>
      </c>
      <c r="B15" s="17" t="s">
        <v>14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18"/>
      <c r="P15" s="11"/>
      <c r="Q15" s="15"/>
      <c r="R15" s="15"/>
      <c r="S15" s="15"/>
      <c r="T15" s="15"/>
      <c r="V15" s="7"/>
    </row>
    <row r="16" spans="1:22" s="16" customFormat="1" ht="21.75" customHeight="1">
      <c r="A16" s="43"/>
      <c r="B16" s="13" t="s">
        <v>31</v>
      </c>
      <c r="C16" s="13">
        <v>797.18</v>
      </c>
      <c r="D16" s="41">
        <f aca="true" t="shared" si="1" ref="D16:E19">D10</f>
        <v>0.1492</v>
      </c>
      <c r="E16" s="13">
        <f t="shared" si="1"/>
        <v>0.29</v>
      </c>
      <c r="F16" s="13">
        <f>ROUND(D16*E16*C16,2)</f>
        <v>34.49</v>
      </c>
      <c r="G16" s="13">
        <f aca="true" t="shared" si="2" ref="G16:K19">G10</f>
        <v>783.93</v>
      </c>
      <c r="H16" s="13">
        <f t="shared" si="2"/>
        <v>1381.21</v>
      </c>
      <c r="I16" s="13">
        <f t="shared" si="2"/>
        <v>2073.65</v>
      </c>
      <c r="J16" s="13">
        <f t="shared" si="2"/>
        <v>2606.36</v>
      </c>
      <c r="K16" s="13">
        <f t="shared" si="2"/>
        <v>2.21</v>
      </c>
      <c r="L16" s="14">
        <f>ROUND(C16+F16+G16+K16,2)</f>
        <v>1617.81</v>
      </c>
      <c r="M16" s="14">
        <f>ROUND(C16+F16+H16+K16,2)</f>
        <v>2215.09</v>
      </c>
      <c r="N16" s="14">
        <f>ROUND(C16+F16+I16+K16,2)</f>
        <v>2907.53</v>
      </c>
      <c r="O16" s="14">
        <f>ROUND(C16+F16+J16+K16,2)</f>
        <v>3440.24</v>
      </c>
      <c r="P16" s="11"/>
      <c r="Q16" s="15"/>
      <c r="R16" s="15"/>
      <c r="S16" s="15"/>
      <c r="T16" s="15"/>
      <c r="U16" s="15"/>
      <c r="V16" s="7"/>
    </row>
    <row r="17" spans="1:22" s="16" customFormat="1" ht="21.75" customHeight="1">
      <c r="A17" s="43"/>
      <c r="B17" s="13" t="s">
        <v>9</v>
      </c>
      <c r="C17" s="13">
        <v>797.18</v>
      </c>
      <c r="D17" s="41">
        <f t="shared" si="1"/>
        <v>0.1384</v>
      </c>
      <c r="E17" s="13">
        <f t="shared" si="1"/>
        <v>0.29</v>
      </c>
      <c r="F17" s="13">
        <f>ROUND(D17*E17*C17,2)</f>
        <v>32</v>
      </c>
      <c r="G17" s="13">
        <f t="shared" si="2"/>
        <v>783.93</v>
      </c>
      <c r="H17" s="13">
        <f t="shared" si="2"/>
        <v>1381.21</v>
      </c>
      <c r="I17" s="13">
        <f t="shared" si="2"/>
        <v>2073.65</v>
      </c>
      <c r="J17" s="13">
        <f t="shared" si="2"/>
        <v>2606.36</v>
      </c>
      <c r="K17" s="13">
        <f t="shared" si="2"/>
        <v>2.21</v>
      </c>
      <c r="L17" s="14">
        <f>ROUND(C17+F17+G17+K17,2)</f>
        <v>1615.32</v>
      </c>
      <c r="M17" s="14">
        <f>ROUND(C17+F17+H17+K17,2)</f>
        <v>2212.6</v>
      </c>
      <c r="N17" s="14">
        <f>ROUND(C17+F17+I17+K17,2)</f>
        <v>2905.04</v>
      </c>
      <c r="O17" s="14">
        <f>ROUND(C17+F17+J17+K17,2)</f>
        <v>3437.75</v>
      </c>
      <c r="P17" s="11"/>
      <c r="Q17" s="15"/>
      <c r="R17" s="15"/>
      <c r="S17" s="15"/>
      <c r="T17" s="15"/>
      <c r="U17" s="15"/>
      <c r="V17" s="7"/>
    </row>
    <row r="18" spans="1:22" s="16" customFormat="1" ht="21.75" customHeight="1">
      <c r="A18" s="43"/>
      <c r="B18" s="13" t="s">
        <v>10</v>
      </c>
      <c r="C18" s="13">
        <v>797.18</v>
      </c>
      <c r="D18" s="41">
        <f t="shared" si="1"/>
        <v>0.0951</v>
      </c>
      <c r="E18" s="13">
        <f t="shared" si="1"/>
        <v>0.29</v>
      </c>
      <c r="F18" s="13">
        <f>ROUND(D18*E18*C18,2)</f>
        <v>21.99</v>
      </c>
      <c r="G18" s="13">
        <f t="shared" si="2"/>
        <v>783.93</v>
      </c>
      <c r="H18" s="13">
        <f t="shared" si="2"/>
        <v>1381.21</v>
      </c>
      <c r="I18" s="13">
        <f t="shared" si="2"/>
        <v>2073.65</v>
      </c>
      <c r="J18" s="13">
        <f t="shared" si="2"/>
        <v>2606.36</v>
      </c>
      <c r="K18" s="13">
        <f t="shared" si="2"/>
        <v>2.21</v>
      </c>
      <c r="L18" s="14">
        <f>ROUND(C18+F18+G18+K18,2)</f>
        <v>1605.31</v>
      </c>
      <c r="M18" s="14">
        <f>ROUND(C18+F18+H18+K18,2)</f>
        <v>2202.59</v>
      </c>
      <c r="N18" s="14">
        <f>ROUND(C18+F18+I18+K18,2)</f>
        <v>2895.03</v>
      </c>
      <c r="O18" s="14">
        <f>ROUND(C18+F18+J18+K18,2)</f>
        <v>3427.74</v>
      </c>
      <c r="P18" s="11"/>
      <c r="Q18" s="15"/>
      <c r="R18" s="15"/>
      <c r="S18" s="15"/>
      <c r="T18" s="15"/>
      <c r="U18" s="15"/>
      <c r="V18" s="7"/>
    </row>
    <row r="19" spans="1:22" s="16" customFormat="1" ht="21.75" customHeight="1">
      <c r="A19" s="43"/>
      <c r="B19" s="13" t="s">
        <v>11</v>
      </c>
      <c r="C19" s="13">
        <v>797.18</v>
      </c>
      <c r="D19" s="41">
        <f t="shared" si="1"/>
        <v>0.0562</v>
      </c>
      <c r="E19" s="13">
        <f t="shared" si="1"/>
        <v>0.29</v>
      </c>
      <c r="F19" s="13">
        <f>ROUND(D19*E19*C19,2)</f>
        <v>12.99</v>
      </c>
      <c r="G19" s="13">
        <f t="shared" si="2"/>
        <v>783.93</v>
      </c>
      <c r="H19" s="13">
        <f t="shared" si="2"/>
        <v>1381.21</v>
      </c>
      <c r="I19" s="13">
        <f t="shared" si="2"/>
        <v>2073.65</v>
      </c>
      <c r="J19" s="13">
        <f t="shared" si="2"/>
        <v>2606.36</v>
      </c>
      <c r="K19" s="13">
        <f t="shared" si="2"/>
        <v>2.21</v>
      </c>
      <c r="L19" s="14">
        <f>ROUND(C19+F19+G19+K19,2)</f>
        <v>1596.31</v>
      </c>
      <c r="M19" s="14">
        <f>ROUND(C19+F19+H19+K19,2)</f>
        <v>2193.59</v>
      </c>
      <c r="N19" s="14">
        <f>ROUND(C19+F19+I19+K19,2)</f>
        <v>2886.03</v>
      </c>
      <c r="O19" s="14">
        <f>ROUND(C19+F19+J19+K19,2)</f>
        <v>3418.74</v>
      </c>
      <c r="P19" s="11"/>
      <c r="Q19" s="15"/>
      <c r="R19" s="15"/>
      <c r="S19" s="15"/>
      <c r="T19" s="15"/>
      <c r="U19" s="15"/>
      <c r="V19" s="7"/>
    </row>
    <row r="20" spans="1:22" s="16" customFormat="1" ht="21.75" customHeight="1">
      <c r="A20" s="44" t="s">
        <v>15</v>
      </c>
      <c r="B20" s="17" t="s">
        <v>16</v>
      </c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8"/>
      <c r="O20" s="18"/>
      <c r="P20" s="11"/>
      <c r="Q20" s="15"/>
      <c r="R20" s="15"/>
      <c r="S20" s="15"/>
      <c r="T20" s="15"/>
      <c r="V20" s="7"/>
    </row>
    <row r="21" spans="1:22" s="16" customFormat="1" ht="21.75" customHeight="1">
      <c r="A21" s="43"/>
      <c r="B21" s="13" t="s">
        <v>31</v>
      </c>
      <c r="C21" s="13">
        <v>1307.32</v>
      </c>
      <c r="D21" s="41">
        <f aca="true" t="shared" si="3" ref="D21:E24">D16</f>
        <v>0.1492</v>
      </c>
      <c r="E21" s="13">
        <f t="shared" si="3"/>
        <v>0.29</v>
      </c>
      <c r="F21" s="13">
        <f>ROUND(D21*E21*C21,2)</f>
        <v>56.57</v>
      </c>
      <c r="G21" s="13">
        <f aca="true" t="shared" si="4" ref="G21:K24">G16</f>
        <v>783.93</v>
      </c>
      <c r="H21" s="13">
        <f t="shared" si="4"/>
        <v>1381.21</v>
      </c>
      <c r="I21" s="13">
        <f t="shared" si="4"/>
        <v>2073.65</v>
      </c>
      <c r="J21" s="13">
        <f t="shared" si="4"/>
        <v>2606.36</v>
      </c>
      <c r="K21" s="13">
        <f t="shared" si="4"/>
        <v>2.21</v>
      </c>
      <c r="L21" s="14">
        <f>ROUND(C21+F21+G21+K21,2)</f>
        <v>2150.03</v>
      </c>
      <c r="M21" s="14">
        <f>ROUND(C21+F21+H21+K21,2)</f>
        <v>2747.31</v>
      </c>
      <c r="N21" s="14">
        <f>ROUND(C21+F21+I21+K21,2)</f>
        <v>3439.75</v>
      </c>
      <c r="O21" s="14">
        <f>ROUND(C21+F21+J21+K21,2)</f>
        <v>3972.46</v>
      </c>
      <c r="P21" s="11"/>
      <c r="Q21" s="15"/>
      <c r="R21" s="15"/>
      <c r="S21" s="15"/>
      <c r="T21" s="15"/>
      <c r="U21" s="15"/>
      <c r="V21" s="7"/>
    </row>
    <row r="22" spans="1:22" s="16" customFormat="1" ht="21.75" customHeight="1">
      <c r="A22" s="43"/>
      <c r="B22" s="13" t="s">
        <v>9</v>
      </c>
      <c r="C22" s="13">
        <v>1307.32</v>
      </c>
      <c r="D22" s="41">
        <f t="shared" si="3"/>
        <v>0.1384</v>
      </c>
      <c r="E22" s="13">
        <f t="shared" si="3"/>
        <v>0.29</v>
      </c>
      <c r="F22" s="13">
        <f>ROUND(D22*E22*C22,2)</f>
        <v>52.47</v>
      </c>
      <c r="G22" s="13">
        <f t="shared" si="4"/>
        <v>783.93</v>
      </c>
      <c r="H22" s="13">
        <f t="shared" si="4"/>
        <v>1381.21</v>
      </c>
      <c r="I22" s="13">
        <f t="shared" si="4"/>
        <v>2073.65</v>
      </c>
      <c r="J22" s="13">
        <f t="shared" si="4"/>
        <v>2606.36</v>
      </c>
      <c r="K22" s="13">
        <f t="shared" si="4"/>
        <v>2.21</v>
      </c>
      <c r="L22" s="14">
        <f>ROUND(C22+F22+G22+K22,2)</f>
        <v>2145.93</v>
      </c>
      <c r="M22" s="14">
        <f>ROUND(C22+F22+H22+K22,2)</f>
        <v>2743.21</v>
      </c>
      <c r="N22" s="14">
        <f>ROUND(C22+F22+I22+K22,2)</f>
        <v>3435.65</v>
      </c>
      <c r="O22" s="14">
        <f>ROUND(C22+F22+J22+K22,2)</f>
        <v>3968.36</v>
      </c>
      <c r="P22" s="11"/>
      <c r="Q22" s="15"/>
      <c r="R22" s="15"/>
      <c r="S22" s="15"/>
      <c r="T22" s="15"/>
      <c r="U22" s="15"/>
      <c r="V22" s="7"/>
    </row>
    <row r="23" spans="1:22" s="16" customFormat="1" ht="21.75" customHeight="1">
      <c r="A23" s="43"/>
      <c r="B23" s="13" t="s">
        <v>10</v>
      </c>
      <c r="C23" s="13">
        <v>1307.32</v>
      </c>
      <c r="D23" s="41">
        <f t="shared" si="3"/>
        <v>0.0951</v>
      </c>
      <c r="E23" s="13">
        <f t="shared" si="3"/>
        <v>0.29</v>
      </c>
      <c r="F23" s="13">
        <f>ROUND(D23*E23*C23,2)</f>
        <v>36.05</v>
      </c>
      <c r="G23" s="13">
        <f t="shared" si="4"/>
        <v>783.93</v>
      </c>
      <c r="H23" s="13">
        <f t="shared" si="4"/>
        <v>1381.21</v>
      </c>
      <c r="I23" s="13">
        <f t="shared" si="4"/>
        <v>2073.65</v>
      </c>
      <c r="J23" s="13">
        <f t="shared" si="4"/>
        <v>2606.36</v>
      </c>
      <c r="K23" s="13">
        <f t="shared" si="4"/>
        <v>2.21</v>
      </c>
      <c r="L23" s="14">
        <f>ROUND(C23+F23+G23+K23,2)</f>
        <v>2129.51</v>
      </c>
      <c r="M23" s="14">
        <f>ROUND(C23+F23+H23+K23,2)</f>
        <v>2726.79</v>
      </c>
      <c r="N23" s="14">
        <f>ROUND(C23+F23+I23+K23,2)</f>
        <v>3419.23</v>
      </c>
      <c r="O23" s="14">
        <f>ROUND(C23+F23+J23+K23,2)</f>
        <v>3951.94</v>
      </c>
      <c r="P23" s="11"/>
      <c r="Q23" s="15"/>
      <c r="R23" s="15"/>
      <c r="S23" s="15"/>
      <c r="T23" s="15"/>
      <c r="U23" s="15"/>
      <c r="V23" s="7"/>
    </row>
    <row r="24" spans="1:22" s="16" customFormat="1" ht="21.75" customHeight="1">
      <c r="A24" s="43"/>
      <c r="B24" s="13" t="s">
        <v>11</v>
      </c>
      <c r="C24" s="13">
        <v>1307.32</v>
      </c>
      <c r="D24" s="41">
        <f t="shared" si="3"/>
        <v>0.0562</v>
      </c>
      <c r="E24" s="13">
        <f t="shared" si="3"/>
        <v>0.29</v>
      </c>
      <c r="F24" s="13">
        <f>ROUND(D24*E24*C24,2)</f>
        <v>21.31</v>
      </c>
      <c r="G24" s="13">
        <f t="shared" si="4"/>
        <v>783.93</v>
      </c>
      <c r="H24" s="13">
        <f t="shared" si="4"/>
        <v>1381.21</v>
      </c>
      <c r="I24" s="13">
        <f t="shared" si="4"/>
        <v>2073.65</v>
      </c>
      <c r="J24" s="13">
        <f t="shared" si="4"/>
        <v>2606.36</v>
      </c>
      <c r="K24" s="13">
        <f t="shared" si="4"/>
        <v>2.21</v>
      </c>
      <c r="L24" s="14">
        <f>ROUND(C24+F24+G24+K24,2)</f>
        <v>2114.77</v>
      </c>
      <c r="M24" s="14">
        <f>ROUND(C24+F24+H24+K24,2)</f>
        <v>2712.05</v>
      </c>
      <c r="N24" s="14">
        <f>ROUND(C24+F24+I24+K24,2)</f>
        <v>3404.49</v>
      </c>
      <c r="O24" s="14">
        <f>ROUND(C24+F24+J24+K24,2)</f>
        <v>3937.2</v>
      </c>
      <c r="P24" s="11"/>
      <c r="Q24" s="15"/>
      <c r="R24" s="15"/>
      <c r="S24" s="15"/>
      <c r="T24" s="15"/>
      <c r="U24" s="15"/>
      <c r="V24" s="7"/>
    </row>
    <row r="25" spans="1:22" s="16" customFormat="1" ht="21.75" customHeight="1">
      <c r="A25" s="44" t="s">
        <v>17</v>
      </c>
      <c r="B25" s="17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8"/>
      <c r="N25" s="18"/>
      <c r="O25" s="18"/>
      <c r="P25" s="11"/>
      <c r="Q25" s="15"/>
      <c r="R25" s="15"/>
      <c r="S25" s="15"/>
      <c r="T25" s="15"/>
      <c r="V25" s="7"/>
    </row>
    <row r="26" spans="1:22" s="16" customFormat="1" ht="21.75" customHeight="1">
      <c r="A26" s="43"/>
      <c r="B26" s="13" t="s">
        <v>31</v>
      </c>
      <c r="C26" s="13">
        <v>2876.09</v>
      </c>
      <c r="D26" s="41">
        <f aca="true" t="shared" si="5" ref="D26:E29">D21</f>
        <v>0.1492</v>
      </c>
      <c r="E26" s="13">
        <f t="shared" si="5"/>
        <v>0.29</v>
      </c>
      <c r="F26" s="13">
        <f>ROUND(D26*E26*C26,2)</f>
        <v>124.44</v>
      </c>
      <c r="G26" s="13">
        <f aca="true" t="shared" si="6" ref="G26:K29">G21</f>
        <v>783.93</v>
      </c>
      <c r="H26" s="13">
        <f t="shared" si="6"/>
        <v>1381.21</v>
      </c>
      <c r="I26" s="13">
        <f t="shared" si="6"/>
        <v>2073.65</v>
      </c>
      <c r="J26" s="13">
        <f t="shared" si="6"/>
        <v>2606.36</v>
      </c>
      <c r="K26" s="13">
        <f t="shared" si="6"/>
        <v>2.21</v>
      </c>
      <c r="L26" s="14">
        <f>ROUND(C26+F26+G26+K26,2)</f>
        <v>3786.67</v>
      </c>
      <c r="M26" s="14">
        <f>ROUND(C26+F26+H26+K26,2)</f>
        <v>4383.95</v>
      </c>
      <c r="N26" s="14">
        <f>ROUND(C26+F26+I26+K26,2)</f>
        <v>5076.39</v>
      </c>
      <c r="O26" s="14">
        <f>ROUND(C26+F26+J26+K26,2)</f>
        <v>5609.1</v>
      </c>
      <c r="P26" s="11"/>
      <c r="Q26" s="15"/>
      <c r="R26" s="15"/>
      <c r="S26" s="15"/>
      <c r="T26" s="15"/>
      <c r="U26" s="15"/>
      <c r="V26" s="7"/>
    </row>
    <row r="27" spans="1:22" s="16" customFormat="1" ht="21.75" customHeight="1">
      <c r="A27" s="43"/>
      <c r="B27" s="13" t="s">
        <v>9</v>
      </c>
      <c r="C27" s="13">
        <v>2876.09</v>
      </c>
      <c r="D27" s="41">
        <f t="shared" si="5"/>
        <v>0.1384</v>
      </c>
      <c r="E27" s="13">
        <f t="shared" si="5"/>
        <v>0.29</v>
      </c>
      <c r="F27" s="13">
        <f>ROUND(D27*E27*C27,2)</f>
        <v>115.43</v>
      </c>
      <c r="G27" s="13">
        <f t="shared" si="6"/>
        <v>783.93</v>
      </c>
      <c r="H27" s="13">
        <f t="shared" si="6"/>
        <v>1381.21</v>
      </c>
      <c r="I27" s="13">
        <f t="shared" si="6"/>
        <v>2073.65</v>
      </c>
      <c r="J27" s="13">
        <f t="shared" si="6"/>
        <v>2606.36</v>
      </c>
      <c r="K27" s="13">
        <f t="shared" si="6"/>
        <v>2.21</v>
      </c>
      <c r="L27" s="14">
        <f>ROUND(C27+F27+G27+K27,2)</f>
        <v>3777.66</v>
      </c>
      <c r="M27" s="14">
        <f>ROUND(C27+F27+H27+K27,2)</f>
        <v>4374.94</v>
      </c>
      <c r="N27" s="14">
        <f>ROUND(C27+F27+I27+K27,2)</f>
        <v>5067.38</v>
      </c>
      <c r="O27" s="14">
        <f>ROUND(C27+F27+J27+K27,2)</f>
        <v>5600.09</v>
      </c>
      <c r="P27" s="11"/>
      <c r="Q27" s="15"/>
      <c r="R27" s="15"/>
      <c r="S27" s="15"/>
      <c r="T27" s="15"/>
      <c r="U27" s="15"/>
      <c r="V27" s="7"/>
    </row>
    <row r="28" spans="1:22" s="16" customFormat="1" ht="21.75" customHeight="1">
      <c r="A28" s="43"/>
      <c r="B28" s="13" t="s">
        <v>10</v>
      </c>
      <c r="C28" s="13">
        <v>2876.09</v>
      </c>
      <c r="D28" s="41">
        <f t="shared" si="5"/>
        <v>0.0951</v>
      </c>
      <c r="E28" s="13">
        <f t="shared" si="5"/>
        <v>0.29</v>
      </c>
      <c r="F28" s="13">
        <f>ROUND(D28*E28*C28,2)</f>
        <v>79.32</v>
      </c>
      <c r="G28" s="13">
        <f t="shared" si="6"/>
        <v>783.93</v>
      </c>
      <c r="H28" s="13">
        <f t="shared" si="6"/>
        <v>1381.21</v>
      </c>
      <c r="I28" s="13">
        <f t="shared" si="6"/>
        <v>2073.65</v>
      </c>
      <c r="J28" s="13">
        <f t="shared" si="6"/>
        <v>2606.36</v>
      </c>
      <c r="K28" s="13">
        <f t="shared" si="6"/>
        <v>2.21</v>
      </c>
      <c r="L28" s="14">
        <f>ROUND(C28+F28+G28+K28,2)</f>
        <v>3741.55</v>
      </c>
      <c r="M28" s="14">
        <f>ROUND(C28+F28+H28+K28,2)</f>
        <v>4338.83</v>
      </c>
      <c r="N28" s="14">
        <f>ROUND(C28+F28+I28+K28,2)</f>
        <v>5031.27</v>
      </c>
      <c r="O28" s="14">
        <f>ROUND(C28+F28+J28+K28,2)</f>
        <v>5563.98</v>
      </c>
      <c r="P28" s="11"/>
      <c r="Q28" s="15"/>
      <c r="R28" s="15"/>
      <c r="S28" s="15"/>
      <c r="T28" s="15"/>
      <c r="U28" s="15"/>
      <c r="V28" s="7"/>
    </row>
    <row r="29" spans="1:22" s="16" customFormat="1" ht="21.75" customHeight="1">
      <c r="A29" s="43"/>
      <c r="B29" s="13" t="s">
        <v>11</v>
      </c>
      <c r="C29" s="13">
        <v>2876.09</v>
      </c>
      <c r="D29" s="41">
        <f t="shared" si="5"/>
        <v>0.0562</v>
      </c>
      <c r="E29" s="13">
        <f t="shared" si="5"/>
        <v>0.29</v>
      </c>
      <c r="F29" s="13">
        <f>ROUND(D29*E29*C29,2)</f>
        <v>46.87</v>
      </c>
      <c r="G29" s="13">
        <f t="shared" si="6"/>
        <v>783.93</v>
      </c>
      <c r="H29" s="13">
        <f t="shared" si="6"/>
        <v>1381.21</v>
      </c>
      <c r="I29" s="13">
        <f t="shared" si="6"/>
        <v>2073.65</v>
      </c>
      <c r="J29" s="13">
        <f t="shared" si="6"/>
        <v>2606.36</v>
      </c>
      <c r="K29" s="13">
        <f t="shared" si="6"/>
        <v>2.21</v>
      </c>
      <c r="L29" s="14">
        <f>ROUND(C29+F29+G29+K29,2)</f>
        <v>3709.1</v>
      </c>
      <c r="M29" s="14">
        <f>ROUND(C29+F29+H29+K29,2)</f>
        <v>4306.38</v>
      </c>
      <c r="N29" s="14">
        <f>ROUND(C29+F29+I29+K29,2)</f>
        <v>4998.82</v>
      </c>
      <c r="O29" s="14">
        <f>ROUND(C29+F29+J29+K29,2)</f>
        <v>5531.53</v>
      </c>
      <c r="P29" s="11"/>
      <c r="Q29" s="15"/>
      <c r="R29" s="15"/>
      <c r="S29" s="15"/>
      <c r="T29" s="15"/>
      <c r="U29" s="15"/>
      <c r="V29" s="7"/>
    </row>
    <row r="30" spans="1:22" s="16" customFormat="1" ht="21" customHeight="1">
      <c r="A30" s="44" t="s">
        <v>19</v>
      </c>
      <c r="B30" s="17" t="s">
        <v>20</v>
      </c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  <c r="P30" s="11"/>
      <c r="Q30" s="15"/>
      <c r="R30" s="15"/>
      <c r="S30" s="15"/>
      <c r="T30" s="15"/>
      <c r="V30" s="7"/>
    </row>
    <row r="31" spans="1:21" ht="21" customHeight="1">
      <c r="A31" s="45"/>
      <c r="B31" s="13" t="s">
        <v>31</v>
      </c>
      <c r="C31" s="13">
        <v>1822.53</v>
      </c>
      <c r="D31" s="41">
        <f aca="true" t="shared" si="7" ref="D31:E34">D26</f>
        <v>0.1492</v>
      </c>
      <c r="E31" s="13">
        <f t="shared" si="7"/>
        <v>0.29</v>
      </c>
      <c r="F31" s="13">
        <f>ROUND(D31*E31*C31,2)</f>
        <v>78.86</v>
      </c>
      <c r="G31" s="13">
        <f aca="true" t="shared" si="8" ref="G31:K34">G26</f>
        <v>783.93</v>
      </c>
      <c r="H31" s="13">
        <f t="shared" si="8"/>
        <v>1381.21</v>
      </c>
      <c r="I31" s="13">
        <f t="shared" si="8"/>
        <v>2073.65</v>
      </c>
      <c r="J31" s="13">
        <f t="shared" si="8"/>
        <v>2606.36</v>
      </c>
      <c r="K31" s="13">
        <f t="shared" si="8"/>
        <v>2.21</v>
      </c>
      <c r="L31" s="14">
        <f>ROUND(C31+F31+G31+K31,2)</f>
        <v>2687.53</v>
      </c>
      <c r="M31" s="14">
        <f>ROUND(C31+F31+H31+K31,2)</f>
        <v>3284.81</v>
      </c>
      <c r="N31" s="14">
        <f>ROUND(C31+F31+I31+K31,2)</f>
        <v>3977.25</v>
      </c>
      <c r="O31" s="14">
        <f>ROUND(C31+F31+J31+K31,2)</f>
        <v>4509.96</v>
      </c>
      <c r="Q31" s="15"/>
      <c r="R31" s="15"/>
      <c r="S31" s="15"/>
      <c r="T31" s="15"/>
      <c r="U31" s="15"/>
    </row>
    <row r="32" spans="1:21" ht="21" customHeight="1">
      <c r="A32" s="45"/>
      <c r="B32" s="13" t="s">
        <v>9</v>
      </c>
      <c r="C32" s="13">
        <v>1822.53</v>
      </c>
      <c r="D32" s="41">
        <f t="shared" si="7"/>
        <v>0.1384</v>
      </c>
      <c r="E32" s="13">
        <f t="shared" si="7"/>
        <v>0.29</v>
      </c>
      <c r="F32" s="13">
        <f>ROUND(D32*E32*C32,2)</f>
        <v>73.15</v>
      </c>
      <c r="G32" s="13">
        <f t="shared" si="8"/>
        <v>783.93</v>
      </c>
      <c r="H32" s="13">
        <f t="shared" si="8"/>
        <v>1381.21</v>
      </c>
      <c r="I32" s="13">
        <f t="shared" si="8"/>
        <v>2073.65</v>
      </c>
      <c r="J32" s="13">
        <f t="shared" si="8"/>
        <v>2606.36</v>
      </c>
      <c r="K32" s="13">
        <f t="shared" si="8"/>
        <v>2.21</v>
      </c>
      <c r="L32" s="14">
        <f>ROUND(C32+F32+G32+K32,2)</f>
        <v>2681.82</v>
      </c>
      <c r="M32" s="14">
        <f>ROUND(C32+F32+H32+K32,2)</f>
        <v>3279.1</v>
      </c>
      <c r="N32" s="14">
        <f>ROUND(C32+F32+I32+K32,2)</f>
        <v>3971.54</v>
      </c>
      <c r="O32" s="14">
        <f>ROUND(C32+F32+J32+K32,2)</f>
        <v>4504.25</v>
      </c>
      <c r="Q32" s="15"/>
      <c r="R32" s="15"/>
      <c r="S32" s="15"/>
      <c r="T32" s="15"/>
      <c r="U32" s="15"/>
    </row>
    <row r="33" spans="1:21" ht="21" customHeight="1">
      <c r="A33" s="45"/>
      <c r="B33" s="13" t="s">
        <v>10</v>
      </c>
      <c r="C33" s="13">
        <v>1822.53</v>
      </c>
      <c r="D33" s="41">
        <f t="shared" si="7"/>
        <v>0.0951</v>
      </c>
      <c r="E33" s="13">
        <f t="shared" si="7"/>
        <v>0.29</v>
      </c>
      <c r="F33" s="13">
        <f>ROUND(D33*E33*C33,2)</f>
        <v>50.26</v>
      </c>
      <c r="G33" s="13">
        <f t="shared" si="8"/>
        <v>783.93</v>
      </c>
      <c r="H33" s="13">
        <f t="shared" si="8"/>
        <v>1381.21</v>
      </c>
      <c r="I33" s="13">
        <f t="shared" si="8"/>
        <v>2073.65</v>
      </c>
      <c r="J33" s="13">
        <f t="shared" si="8"/>
        <v>2606.36</v>
      </c>
      <c r="K33" s="13">
        <f t="shared" si="8"/>
        <v>2.21</v>
      </c>
      <c r="L33" s="14">
        <f>ROUND(C33+F33+G33+K33,2)</f>
        <v>2658.93</v>
      </c>
      <c r="M33" s="14">
        <f>ROUND(C33+F33+H33+K33,2)</f>
        <v>3256.21</v>
      </c>
      <c r="N33" s="14">
        <f>ROUND(C33+F33+I33+K33,2)</f>
        <v>3948.65</v>
      </c>
      <c r="O33" s="14">
        <f>ROUND(C33+F33+J33+K33,2)</f>
        <v>4481.36</v>
      </c>
      <c r="Q33" s="15"/>
      <c r="R33" s="15"/>
      <c r="S33" s="15"/>
      <c r="T33" s="15"/>
      <c r="U33" s="15"/>
    </row>
    <row r="34" spans="1:21" ht="21.75" customHeight="1">
      <c r="A34" s="45"/>
      <c r="B34" s="13" t="s">
        <v>11</v>
      </c>
      <c r="C34" s="13">
        <v>1822.53</v>
      </c>
      <c r="D34" s="41">
        <f t="shared" si="7"/>
        <v>0.0562</v>
      </c>
      <c r="E34" s="13">
        <f t="shared" si="7"/>
        <v>0.29</v>
      </c>
      <c r="F34" s="13">
        <f>ROUND(D34*E34*C34,2)</f>
        <v>29.7</v>
      </c>
      <c r="G34" s="13">
        <f t="shared" si="8"/>
        <v>783.93</v>
      </c>
      <c r="H34" s="13">
        <f t="shared" si="8"/>
        <v>1381.21</v>
      </c>
      <c r="I34" s="13">
        <f t="shared" si="8"/>
        <v>2073.65</v>
      </c>
      <c r="J34" s="13">
        <f t="shared" si="8"/>
        <v>2606.36</v>
      </c>
      <c r="K34" s="13">
        <f t="shared" si="8"/>
        <v>2.21</v>
      </c>
      <c r="L34" s="14">
        <f>ROUND(C34+F34+G34+K34,2)</f>
        <v>2638.37</v>
      </c>
      <c r="M34" s="14">
        <f>ROUND(C34+F34+H34+K34,2)</f>
        <v>3235.65</v>
      </c>
      <c r="N34" s="14">
        <f>ROUND(C34+F34+I34+K34,2)</f>
        <v>3928.09</v>
      </c>
      <c r="O34" s="14">
        <f>ROUND(C34+F34+J34+K34,2)</f>
        <v>4460.8</v>
      </c>
      <c r="Q34" s="15"/>
      <c r="R34" s="15"/>
      <c r="S34" s="15"/>
      <c r="T34" s="15"/>
      <c r="U34" s="15"/>
    </row>
  </sheetData>
  <sheetProtection/>
  <mergeCells count="11">
    <mergeCell ref="A3:O3"/>
    <mergeCell ref="D6:D7"/>
    <mergeCell ref="E6:E7"/>
    <mergeCell ref="F6:F7"/>
    <mergeCell ref="L5:O6"/>
    <mergeCell ref="C5:C7"/>
    <mergeCell ref="D5:F5"/>
    <mergeCell ref="A5:A7"/>
    <mergeCell ref="B5:B7"/>
    <mergeCell ref="G5:J6"/>
    <mergeCell ref="K5:K7"/>
  </mergeCells>
  <printOptions/>
  <pageMargins left="0.22" right="0.18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="70" zoomScaleNormal="70" zoomScalePageLayoutView="0" workbookViewId="0" topLeftCell="A1">
      <selection activeCell="J1" sqref="J1:J16384"/>
    </sheetView>
  </sheetViews>
  <sheetFormatPr defaultColWidth="9.00390625" defaultRowHeight="12.75"/>
  <cols>
    <col min="1" max="1" width="6.625" style="21" customWidth="1"/>
    <col min="2" max="2" width="56.625" style="19" customWidth="1"/>
    <col min="3" max="3" width="21.625" style="19" customWidth="1"/>
    <col min="4" max="4" width="22.25390625" style="19" customWidth="1"/>
    <col min="5" max="5" width="21.375" style="19" customWidth="1"/>
    <col min="6" max="6" width="20.375" style="19" customWidth="1"/>
    <col min="7" max="7" width="23.875" style="19" customWidth="1"/>
    <col min="8" max="8" width="25.375" style="6" customWidth="1"/>
    <col min="9" max="9" width="9.25390625" style="6" customWidth="1"/>
    <col min="10" max="10" width="12.00390625" style="5" bestFit="1" customWidth="1"/>
    <col min="11" max="11" width="12.00390625" style="5" hidden="1" customWidth="1"/>
    <col min="12" max="12" width="11.625" style="6" bestFit="1" customWidth="1"/>
    <col min="13" max="16384" width="9.125" style="6" customWidth="1"/>
  </cols>
  <sheetData>
    <row r="1" ht="18.75">
      <c r="A1" s="35" t="s">
        <v>0</v>
      </c>
    </row>
    <row r="3" spans="1:9" ht="70.5" customHeight="1">
      <c r="A3" s="72" t="s">
        <v>29</v>
      </c>
      <c r="B3" s="72"/>
      <c r="C3" s="72"/>
      <c r="D3" s="72"/>
      <c r="E3" s="72"/>
      <c r="F3" s="72"/>
      <c r="G3" s="72"/>
      <c r="H3" s="72"/>
      <c r="I3" s="20"/>
    </row>
    <row r="4" spans="1:9" ht="14.25" customHeight="1">
      <c r="A4" s="36"/>
      <c r="B4" s="36"/>
      <c r="C4" s="36"/>
      <c r="D4" s="36"/>
      <c r="E4" s="36"/>
      <c r="F4" s="36"/>
      <c r="G4" s="36"/>
      <c r="H4" s="36"/>
      <c r="I4" s="20"/>
    </row>
    <row r="5" spans="1:8" ht="29.25" customHeight="1">
      <c r="A5" s="70" t="s">
        <v>21</v>
      </c>
      <c r="B5" s="70" t="s">
        <v>2</v>
      </c>
      <c r="C5" s="69" t="s">
        <v>36</v>
      </c>
      <c r="D5" s="70" t="s">
        <v>32</v>
      </c>
      <c r="E5" s="70"/>
      <c r="F5" s="70"/>
      <c r="G5" s="69" t="s">
        <v>39</v>
      </c>
      <c r="H5" s="69" t="s">
        <v>41</v>
      </c>
    </row>
    <row r="6" spans="1:11" s="10" customFormat="1" ht="72" customHeight="1">
      <c r="A6" s="70"/>
      <c r="B6" s="70"/>
      <c r="C6" s="69"/>
      <c r="D6" s="37" t="s">
        <v>38</v>
      </c>
      <c r="E6" s="37" t="s">
        <v>37</v>
      </c>
      <c r="F6" s="37" t="s">
        <v>33</v>
      </c>
      <c r="G6" s="69"/>
      <c r="H6" s="69"/>
      <c r="J6" s="22"/>
      <c r="K6" s="22"/>
    </row>
    <row r="7" spans="1:11" s="10" customFormat="1" ht="15.7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 t="s">
        <v>55</v>
      </c>
      <c r="G7" s="62">
        <v>7</v>
      </c>
      <c r="H7" s="62" t="s">
        <v>60</v>
      </c>
      <c r="J7" s="22"/>
      <c r="K7" s="22"/>
    </row>
    <row r="8" spans="1:11" s="24" customFormat="1" ht="27.75" customHeight="1">
      <c r="A8" s="42">
        <v>1</v>
      </c>
      <c r="B8" s="40" t="s">
        <v>8</v>
      </c>
      <c r="C8" s="40"/>
      <c r="D8" s="40"/>
      <c r="E8" s="40"/>
      <c r="F8" s="46"/>
      <c r="G8" s="40"/>
      <c r="H8" s="40"/>
      <c r="I8" s="23"/>
      <c r="J8" s="5"/>
      <c r="K8" s="5"/>
    </row>
    <row r="9" spans="1:11" s="16" customFormat="1" ht="30.75" customHeight="1">
      <c r="A9" s="47" t="s">
        <v>22</v>
      </c>
      <c r="B9" s="25" t="s">
        <v>23</v>
      </c>
      <c r="C9" s="48"/>
      <c r="D9" s="25"/>
      <c r="E9" s="25"/>
      <c r="F9" s="48"/>
      <c r="G9" s="48"/>
      <c r="H9" s="49"/>
      <c r="I9" s="26"/>
      <c r="J9" s="27"/>
      <c r="K9" s="27" t="b">
        <v>0</v>
      </c>
    </row>
    <row r="10" spans="1:12" s="16" customFormat="1" ht="21" customHeight="1">
      <c r="A10" s="50"/>
      <c r="B10" s="13" t="s">
        <v>31</v>
      </c>
      <c r="C10" s="13">
        <v>1208.07</v>
      </c>
      <c r="D10" s="41">
        <v>0.1492</v>
      </c>
      <c r="E10" s="13">
        <v>0.29</v>
      </c>
      <c r="F10" s="13">
        <f>ROUND(C10*D10*E10,2)</f>
        <v>52.27</v>
      </c>
      <c r="G10" s="13">
        <f>Энергоснабжение!K10</f>
        <v>2.21</v>
      </c>
      <c r="H10" s="14">
        <f>ROUND(C10+F10+G10,2)</f>
        <v>1262.55</v>
      </c>
      <c r="I10" s="26"/>
      <c r="J10" s="27"/>
      <c r="K10" s="27"/>
      <c r="L10" s="29"/>
    </row>
    <row r="11" spans="1:12" s="16" customFormat="1" ht="21" customHeight="1">
      <c r="A11" s="50"/>
      <c r="B11" s="13" t="s">
        <v>9</v>
      </c>
      <c r="C11" s="13">
        <v>1208.07</v>
      </c>
      <c r="D11" s="41">
        <v>0.1384</v>
      </c>
      <c r="E11" s="13">
        <v>0.29</v>
      </c>
      <c r="F11" s="13">
        <f>ROUND(C11*D11*E11,2)</f>
        <v>48.49</v>
      </c>
      <c r="G11" s="13">
        <f>Энергоснабжение!K11</f>
        <v>2.21</v>
      </c>
      <c r="H11" s="14">
        <f>ROUND(C11+F11+G11,2)</f>
        <v>1258.77</v>
      </c>
      <c r="I11" s="26"/>
      <c r="J11" s="27"/>
      <c r="K11" s="27"/>
      <c r="L11" s="29"/>
    </row>
    <row r="12" spans="1:12" s="16" customFormat="1" ht="21" customHeight="1">
      <c r="A12" s="50"/>
      <c r="B12" s="13" t="s">
        <v>10</v>
      </c>
      <c r="C12" s="13">
        <v>1208.07</v>
      </c>
      <c r="D12" s="41">
        <v>0.0951</v>
      </c>
      <c r="E12" s="13">
        <v>0.29</v>
      </c>
      <c r="F12" s="13">
        <f>ROUND(C12*D12*E12,2)</f>
        <v>33.32</v>
      </c>
      <c r="G12" s="13">
        <f>Энергоснабжение!K12</f>
        <v>2.21</v>
      </c>
      <c r="H12" s="14">
        <f>ROUND(C12+F12+G12,2)</f>
        <v>1243.6</v>
      </c>
      <c r="I12" s="26"/>
      <c r="J12" s="27"/>
      <c r="K12" s="27"/>
      <c r="L12" s="29"/>
    </row>
    <row r="13" spans="1:12" s="16" customFormat="1" ht="21" customHeight="1">
      <c r="A13" s="50"/>
      <c r="B13" s="13" t="s">
        <v>11</v>
      </c>
      <c r="C13" s="13">
        <v>1208.07</v>
      </c>
      <c r="D13" s="41">
        <v>0.0562</v>
      </c>
      <c r="E13" s="13">
        <v>0.29</v>
      </c>
      <c r="F13" s="13">
        <f>ROUND(C13*D13*E13,2)</f>
        <v>19.69</v>
      </c>
      <c r="G13" s="13">
        <f>Энергоснабжение!K13</f>
        <v>2.21</v>
      </c>
      <c r="H13" s="14">
        <f>ROUND(C13+F13+G13,2)</f>
        <v>1229.97</v>
      </c>
      <c r="I13" s="26"/>
      <c r="J13" s="27"/>
      <c r="K13" s="27"/>
      <c r="L13" s="29"/>
    </row>
    <row r="14" spans="1:13" s="16" customFormat="1" ht="40.5" customHeight="1">
      <c r="A14" s="47" t="s">
        <v>24</v>
      </c>
      <c r="B14" s="25" t="s">
        <v>25</v>
      </c>
      <c r="C14" s="52"/>
      <c r="D14" s="51"/>
      <c r="E14" s="25"/>
      <c r="F14" s="52"/>
      <c r="G14" s="52"/>
      <c r="H14" s="52"/>
      <c r="I14" s="28"/>
      <c r="J14" s="27"/>
      <c r="K14" s="27"/>
      <c r="L14" s="27"/>
      <c r="M14" s="27"/>
    </row>
    <row r="15" spans="1:11" s="29" customFormat="1" ht="51" customHeight="1">
      <c r="A15" s="43"/>
      <c r="B15" s="53" t="s">
        <v>26</v>
      </c>
      <c r="C15" s="13">
        <f>C10</f>
        <v>1208.07</v>
      </c>
      <c r="D15" s="41" t="s">
        <v>27</v>
      </c>
      <c r="E15" s="13" t="s">
        <v>27</v>
      </c>
      <c r="F15" s="13">
        <v>173.18</v>
      </c>
      <c r="G15" s="13">
        <f>$G$10</f>
        <v>2.21</v>
      </c>
      <c r="H15" s="14">
        <f>ROUND(C15+F15+G15,2)</f>
        <v>1383.46</v>
      </c>
      <c r="I15" s="11"/>
      <c r="J15" s="27"/>
      <c r="K15" s="7" t="b">
        <v>1</v>
      </c>
    </row>
    <row r="16" spans="1:11" s="29" customFormat="1" ht="57.75" customHeight="1">
      <c r="A16" s="43"/>
      <c r="B16" s="53" t="s">
        <v>42</v>
      </c>
      <c r="C16" s="13">
        <f>C12</f>
        <v>1208.07</v>
      </c>
      <c r="D16" s="41">
        <v>0.0951</v>
      </c>
      <c r="E16" s="13">
        <v>0.29</v>
      </c>
      <c r="F16" s="13">
        <f>ROUND(C16*D16*E16,2)</f>
        <v>33.32</v>
      </c>
      <c r="G16" s="13">
        <f>G12</f>
        <v>2.21</v>
      </c>
      <c r="H16" s="14">
        <f>ROUND(C16+F16+G16,2)</f>
        <v>1243.6</v>
      </c>
      <c r="I16" s="11"/>
      <c r="J16" s="27"/>
      <c r="K16" s="7" t="e">
        <v>#REF!</v>
      </c>
    </row>
    <row r="17" spans="1:12" s="12" customFormat="1" ht="30.75" customHeight="1">
      <c r="A17" s="42">
        <v>2</v>
      </c>
      <c r="B17" s="40" t="s">
        <v>12</v>
      </c>
      <c r="C17" s="40"/>
      <c r="D17" s="40"/>
      <c r="E17" s="40"/>
      <c r="F17" s="40"/>
      <c r="G17" s="40"/>
      <c r="H17" s="40"/>
      <c r="I17" s="23"/>
      <c r="J17" s="27"/>
      <c r="K17" s="30"/>
      <c r="L17" s="29"/>
    </row>
    <row r="18" spans="1:12" s="16" customFormat="1" ht="21" customHeight="1">
      <c r="A18" s="44" t="s">
        <v>13</v>
      </c>
      <c r="B18" s="17" t="s">
        <v>14</v>
      </c>
      <c r="C18" s="17"/>
      <c r="D18" s="17"/>
      <c r="E18" s="17"/>
      <c r="F18" s="17"/>
      <c r="G18" s="17"/>
      <c r="H18" s="18"/>
      <c r="I18" s="23"/>
      <c r="J18" s="27"/>
      <c r="K18" s="7" t="b">
        <v>1</v>
      </c>
      <c r="L18" s="29"/>
    </row>
    <row r="19" spans="1:12" s="16" customFormat="1" ht="21" customHeight="1">
      <c r="A19" s="43"/>
      <c r="B19" s="13" t="s">
        <v>31</v>
      </c>
      <c r="C19" s="13">
        <v>797.18</v>
      </c>
      <c r="D19" s="41">
        <v>0.1492</v>
      </c>
      <c r="E19" s="13">
        <v>0.29</v>
      </c>
      <c r="F19" s="13">
        <f aca="true" t="shared" si="0" ref="F19:F37">ROUND(C19*D19*E19,2)</f>
        <v>34.49</v>
      </c>
      <c r="G19" s="13">
        <f>G10</f>
        <v>2.21</v>
      </c>
      <c r="H19" s="14">
        <f>ROUND(C19+F19+G19,2)</f>
        <v>833.88</v>
      </c>
      <c r="I19" s="23"/>
      <c r="J19" s="27"/>
      <c r="K19" s="7"/>
      <c r="L19" s="29"/>
    </row>
    <row r="20" spans="1:12" s="16" customFormat="1" ht="21" customHeight="1">
      <c r="A20" s="43"/>
      <c r="B20" s="13" t="s">
        <v>9</v>
      </c>
      <c r="C20" s="13">
        <v>797.18</v>
      </c>
      <c r="D20" s="41">
        <v>0.1384</v>
      </c>
      <c r="E20" s="13">
        <v>0.29</v>
      </c>
      <c r="F20" s="13">
        <f t="shared" si="0"/>
        <v>32</v>
      </c>
      <c r="G20" s="13">
        <f>G11</f>
        <v>2.21</v>
      </c>
      <c r="H20" s="14">
        <f>ROUND(C20+F20+G20,2)</f>
        <v>831.39</v>
      </c>
      <c r="I20" s="23"/>
      <c r="J20" s="27"/>
      <c r="K20" s="7"/>
      <c r="L20" s="29"/>
    </row>
    <row r="21" spans="1:12" s="16" customFormat="1" ht="21" customHeight="1">
      <c r="A21" s="43"/>
      <c r="B21" s="13" t="s">
        <v>10</v>
      </c>
      <c r="C21" s="13">
        <v>797.18</v>
      </c>
      <c r="D21" s="41">
        <v>0.0951</v>
      </c>
      <c r="E21" s="13">
        <v>0.29</v>
      </c>
      <c r="F21" s="13">
        <f t="shared" si="0"/>
        <v>21.99</v>
      </c>
      <c r="G21" s="13">
        <f>G12</f>
        <v>2.21</v>
      </c>
      <c r="H21" s="14">
        <f>ROUND(C21+F21+G21,2)</f>
        <v>821.38</v>
      </c>
      <c r="I21" s="23"/>
      <c r="J21" s="27"/>
      <c r="K21" s="7"/>
      <c r="L21" s="29"/>
    </row>
    <row r="22" spans="1:12" s="16" customFormat="1" ht="21" customHeight="1">
      <c r="A22" s="43"/>
      <c r="B22" s="13" t="s">
        <v>11</v>
      </c>
      <c r="C22" s="13">
        <v>797.18</v>
      </c>
      <c r="D22" s="41">
        <v>0.0562</v>
      </c>
      <c r="E22" s="13">
        <v>0.29</v>
      </c>
      <c r="F22" s="13">
        <f t="shared" si="0"/>
        <v>12.99</v>
      </c>
      <c r="G22" s="13">
        <f>G13</f>
        <v>2.21</v>
      </c>
      <c r="H22" s="14">
        <f>ROUND(C22+F22+G22,2)</f>
        <v>812.38</v>
      </c>
      <c r="I22" s="23"/>
      <c r="J22" s="27"/>
      <c r="K22" s="7"/>
      <c r="L22" s="29"/>
    </row>
    <row r="23" spans="1:11" s="16" customFormat="1" ht="21" customHeight="1">
      <c r="A23" s="44" t="s">
        <v>15</v>
      </c>
      <c r="B23" s="17" t="s">
        <v>16</v>
      </c>
      <c r="C23" s="17"/>
      <c r="D23" s="54"/>
      <c r="E23" s="17"/>
      <c r="F23" s="17"/>
      <c r="G23" s="17"/>
      <c r="H23" s="18"/>
      <c r="I23" s="23"/>
      <c r="J23" s="27"/>
      <c r="K23" s="27" t="b">
        <v>1</v>
      </c>
    </row>
    <row r="24" spans="1:12" s="16" customFormat="1" ht="21" customHeight="1">
      <c r="A24" s="43"/>
      <c r="B24" s="13" t="s">
        <v>31</v>
      </c>
      <c r="C24" s="13">
        <v>1307.32</v>
      </c>
      <c r="D24" s="41">
        <v>0.1492</v>
      </c>
      <c r="E24" s="13">
        <v>0.29</v>
      </c>
      <c r="F24" s="13">
        <f t="shared" si="0"/>
        <v>56.57</v>
      </c>
      <c r="G24" s="13">
        <f>G19</f>
        <v>2.21</v>
      </c>
      <c r="H24" s="14">
        <f>ROUND(C24+F24+G24,2)</f>
        <v>1366.1</v>
      </c>
      <c r="I24" s="23"/>
      <c r="J24" s="27"/>
      <c r="K24" s="27"/>
      <c r="L24" s="29"/>
    </row>
    <row r="25" spans="1:12" s="16" customFormat="1" ht="21" customHeight="1">
      <c r="A25" s="43"/>
      <c r="B25" s="13" t="s">
        <v>9</v>
      </c>
      <c r="C25" s="13">
        <v>1307.32</v>
      </c>
      <c r="D25" s="41">
        <v>0.1384</v>
      </c>
      <c r="E25" s="13">
        <v>0.29</v>
      </c>
      <c r="F25" s="13">
        <f t="shared" si="0"/>
        <v>52.47</v>
      </c>
      <c r="G25" s="13">
        <f>G20</f>
        <v>2.21</v>
      </c>
      <c r="H25" s="14">
        <f>ROUND(C25+F25+G25,2)</f>
        <v>1362</v>
      </c>
      <c r="I25" s="23"/>
      <c r="J25" s="27"/>
      <c r="K25" s="27"/>
      <c r="L25" s="29"/>
    </row>
    <row r="26" spans="1:12" s="16" customFormat="1" ht="21" customHeight="1">
      <c r="A26" s="43"/>
      <c r="B26" s="13" t="s">
        <v>10</v>
      </c>
      <c r="C26" s="13">
        <v>1307.32</v>
      </c>
      <c r="D26" s="41">
        <v>0.0951</v>
      </c>
      <c r="E26" s="13">
        <v>0.29</v>
      </c>
      <c r="F26" s="13">
        <f t="shared" si="0"/>
        <v>36.05</v>
      </c>
      <c r="G26" s="13">
        <f>G21</f>
        <v>2.21</v>
      </c>
      <c r="H26" s="14">
        <f>ROUND(C26+F26+G26,2)</f>
        <v>1345.58</v>
      </c>
      <c r="I26" s="23"/>
      <c r="J26" s="27"/>
      <c r="K26" s="27"/>
      <c r="L26" s="29"/>
    </row>
    <row r="27" spans="1:12" s="16" customFormat="1" ht="21.75" customHeight="1">
      <c r="A27" s="43"/>
      <c r="B27" s="13" t="s">
        <v>11</v>
      </c>
      <c r="C27" s="13">
        <v>1307.32</v>
      </c>
      <c r="D27" s="41">
        <v>0.0562</v>
      </c>
      <c r="E27" s="13">
        <v>0.29</v>
      </c>
      <c r="F27" s="13">
        <f t="shared" si="0"/>
        <v>21.31</v>
      </c>
      <c r="G27" s="13">
        <f>G22</f>
        <v>2.21</v>
      </c>
      <c r="H27" s="14">
        <f>ROUND(C27+F27+G27,2)</f>
        <v>1330.84</v>
      </c>
      <c r="I27" s="23"/>
      <c r="J27" s="27"/>
      <c r="K27" s="27"/>
      <c r="L27" s="29"/>
    </row>
    <row r="28" spans="1:11" s="16" customFormat="1" ht="21" customHeight="1">
      <c r="A28" s="44" t="s">
        <v>17</v>
      </c>
      <c r="B28" s="17" t="s">
        <v>18</v>
      </c>
      <c r="C28" s="17"/>
      <c r="D28" s="54"/>
      <c r="E28" s="17"/>
      <c r="F28" s="17"/>
      <c r="G28" s="17"/>
      <c r="H28" s="18"/>
      <c r="I28" s="23"/>
      <c r="J28" s="27"/>
      <c r="K28" s="27" t="b">
        <v>1</v>
      </c>
    </row>
    <row r="29" spans="1:12" s="16" customFormat="1" ht="21" customHeight="1">
      <c r="A29" s="43"/>
      <c r="B29" s="13" t="s">
        <v>31</v>
      </c>
      <c r="C29" s="13">
        <v>2876.09</v>
      </c>
      <c r="D29" s="41">
        <v>0.1492</v>
      </c>
      <c r="E29" s="13">
        <v>0.29</v>
      </c>
      <c r="F29" s="13">
        <f t="shared" si="0"/>
        <v>124.44</v>
      </c>
      <c r="G29" s="13">
        <f>G24</f>
        <v>2.21</v>
      </c>
      <c r="H29" s="14">
        <f>ROUND(C29+F29+G29,2)</f>
        <v>3002.74</v>
      </c>
      <c r="I29" s="23"/>
      <c r="J29" s="27"/>
      <c r="K29" s="27"/>
      <c r="L29" s="29"/>
    </row>
    <row r="30" spans="1:12" s="16" customFormat="1" ht="21" customHeight="1">
      <c r="A30" s="43"/>
      <c r="B30" s="13" t="s">
        <v>9</v>
      </c>
      <c r="C30" s="13">
        <v>2876.09</v>
      </c>
      <c r="D30" s="41">
        <v>0.1384</v>
      </c>
      <c r="E30" s="13">
        <v>0.29</v>
      </c>
      <c r="F30" s="13">
        <f t="shared" si="0"/>
        <v>115.43</v>
      </c>
      <c r="G30" s="13">
        <f>G25</f>
        <v>2.21</v>
      </c>
      <c r="H30" s="14">
        <f>ROUND(C30+F30+G30,2)</f>
        <v>2993.73</v>
      </c>
      <c r="I30" s="23"/>
      <c r="J30" s="27"/>
      <c r="K30" s="27"/>
      <c r="L30" s="29"/>
    </row>
    <row r="31" spans="1:12" s="16" customFormat="1" ht="21" customHeight="1">
      <c r="A31" s="43"/>
      <c r="B31" s="13" t="s">
        <v>10</v>
      </c>
      <c r="C31" s="13">
        <v>2876.09</v>
      </c>
      <c r="D31" s="41">
        <v>0.0951</v>
      </c>
      <c r="E31" s="13">
        <v>0.29</v>
      </c>
      <c r="F31" s="13">
        <f t="shared" si="0"/>
        <v>79.32</v>
      </c>
      <c r="G31" s="13">
        <f>G26</f>
        <v>2.21</v>
      </c>
      <c r="H31" s="14">
        <f>ROUND(C31+F31+G31,2)</f>
        <v>2957.62</v>
      </c>
      <c r="I31" s="23"/>
      <c r="J31" s="27"/>
      <c r="K31" s="27"/>
      <c r="L31" s="29"/>
    </row>
    <row r="32" spans="1:12" s="16" customFormat="1" ht="21" customHeight="1">
      <c r="A32" s="43"/>
      <c r="B32" s="13" t="s">
        <v>11</v>
      </c>
      <c r="C32" s="13">
        <v>2876.09</v>
      </c>
      <c r="D32" s="41">
        <v>0.0562</v>
      </c>
      <c r="E32" s="13">
        <v>0.29</v>
      </c>
      <c r="F32" s="13">
        <f t="shared" si="0"/>
        <v>46.87</v>
      </c>
      <c r="G32" s="13">
        <f>G27</f>
        <v>2.21</v>
      </c>
      <c r="H32" s="14">
        <f>ROUND(C32+F32+G32,2)</f>
        <v>2925.17</v>
      </c>
      <c r="I32" s="23"/>
      <c r="J32" s="27"/>
      <c r="K32" s="27"/>
      <c r="L32" s="29"/>
    </row>
    <row r="33" spans="1:11" s="29" customFormat="1" ht="21" customHeight="1">
      <c r="A33" s="44" t="s">
        <v>19</v>
      </c>
      <c r="B33" s="17" t="s">
        <v>20</v>
      </c>
      <c r="C33" s="17"/>
      <c r="D33" s="54"/>
      <c r="E33" s="17"/>
      <c r="F33" s="17"/>
      <c r="G33" s="17"/>
      <c r="H33" s="18"/>
      <c r="I33" s="11"/>
      <c r="J33" s="27"/>
      <c r="K33" s="7" t="b">
        <v>1</v>
      </c>
    </row>
    <row r="34" spans="1:12" ht="21" customHeight="1">
      <c r="A34" s="50"/>
      <c r="B34" s="13" t="s">
        <v>31</v>
      </c>
      <c r="C34" s="13">
        <v>1822.53</v>
      </c>
      <c r="D34" s="41">
        <v>0.1492</v>
      </c>
      <c r="E34" s="13">
        <v>0.29</v>
      </c>
      <c r="F34" s="13">
        <f t="shared" si="0"/>
        <v>78.86</v>
      </c>
      <c r="G34" s="13">
        <f>G29</f>
        <v>2.21</v>
      </c>
      <c r="H34" s="14">
        <f>ROUND(C34+F34+G34,2)</f>
        <v>1903.6</v>
      </c>
      <c r="J34" s="27"/>
      <c r="L34" s="29"/>
    </row>
    <row r="35" spans="1:12" ht="21" customHeight="1">
      <c r="A35" s="50"/>
      <c r="B35" s="13" t="s">
        <v>9</v>
      </c>
      <c r="C35" s="13">
        <v>1822.53</v>
      </c>
      <c r="D35" s="41">
        <v>0.1384</v>
      </c>
      <c r="E35" s="13">
        <v>0.29</v>
      </c>
      <c r="F35" s="13">
        <f t="shared" si="0"/>
        <v>73.15</v>
      </c>
      <c r="G35" s="13">
        <f>G30</f>
        <v>2.21</v>
      </c>
      <c r="H35" s="14">
        <f>ROUND(C35+F35+G35,2)</f>
        <v>1897.89</v>
      </c>
      <c r="J35" s="27"/>
      <c r="L35" s="29"/>
    </row>
    <row r="36" spans="1:12" ht="21" customHeight="1">
      <c r="A36" s="50"/>
      <c r="B36" s="13" t="s">
        <v>10</v>
      </c>
      <c r="C36" s="13">
        <v>1822.53</v>
      </c>
      <c r="D36" s="41">
        <v>0.0951</v>
      </c>
      <c r="E36" s="13">
        <v>0.29</v>
      </c>
      <c r="F36" s="13">
        <f t="shared" si="0"/>
        <v>50.26</v>
      </c>
      <c r="G36" s="13">
        <f>G31</f>
        <v>2.21</v>
      </c>
      <c r="H36" s="14">
        <f>ROUND(C36+F36+G36,2)</f>
        <v>1875</v>
      </c>
      <c r="J36" s="27"/>
      <c r="L36" s="29"/>
    </row>
    <row r="37" spans="1:12" ht="21" customHeight="1">
      <c r="A37" s="50"/>
      <c r="B37" s="13" t="s">
        <v>11</v>
      </c>
      <c r="C37" s="13">
        <v>1822.53</v>
      </c>
      <c r="D37" s="41">
        <v>0.0562</v>
      </c>
      <c r="E37" s="13">
        <v>0.29</v>
      </c>
      <c r="F37" s="13">
        <f t="shared" si="0"/>
        <v>29.7</v>
      </c>
      <c r="G37" s="13">
        <f>G32</f>
        <v>2.21</v>
      </c>
      <c r="H37" s="14">
        <f>ROUND(C37+F37+G37,2)</f>
        <v>1854.44</v>
      </c>
      <c r="J37" s="27"/>
      <c r="L37" s="29"/>
    </row>
    <row r="39" spans="1:8" ht="15.75">
      <c r="A39" s="73" t="s">
        <v>44</v>
      </c>
      <c r="B39" s="73"/>
      <c r="C39" s="73"/>
      <c r="D39" s="73"/>
      <c r="E39" s="73"/>
      <c r="F39" s="73"/>
      <c r="G39" s="73"/>
      <c r="H39" s="73"/>
    </row>
    <row r="40" spans="1:8" ht="68.25" customHeight="1">
      <c r="A40" s="66" t="s">
        <v>43</v>
      </c>
      <c r="B40" s="66"/>
      <c r="C40" s="66"/>
      <c r="D40" s="66"/>
      <c r="E40" s="66"/>
      <c r="F40" s="66"/>
      <c r="G40" s="66"/>
      <c r="H40" s="66"/>
    </row>
  </sheetData>
  <sheetProtection/>
  <mergeCells count="9">
    <mergeCell ref="A40:H40"/>
    <mergeCell ref="A39:H39"/>
    <mergeCell ref="A3:H3"/>
    <mergeCell ref="D5:F5"/>
    <mergeCell ref="A5:A6"/>
    <mergeCell ref="B5:B6"/>
    <mergeCell ref="G5:G6"/>
    <mergeCell ref="H5:H6"/>
    <mergeCell ref="C5:C6"/>
  </mergeCells>
  <printOptions/>
  <pageMargins left="0.22" right="0.18" top="1" bottom="1" header="0.5" footer="0.5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="70" zoomScaleNormal="70" zoomScalePageLayoutView="0" workbookViewId="0" topLeftCell="A1">
      <selection activeCell="H3" sqref="H3"/>
    </sheetView>
  </sheetViews>
  <sheetFormatPr defaultColWidth="9.00390625" defaultRowHeight="12.75"/>
  <cols>
    <col min="1" max="1" width="6.625" style="21" customWidth="1"/>
    <col min="2" max="2" width="56.625" style="19" customWidth="1"/>
    <col min="3" max="3" width="21.625" style="19" customWidth="1"/>
    <col min="4" max="4" width="20.375" style="19" customWidth="1"/>
    <col min="5" max="5" width="23.25390625" style="19" customWidth="1"/>
    <col min="6" max="6" width="25.375" style="6" customWidth="1"/>
    <col min="7" max="7" width="10.375" style="6" customWidth="1"/>
    <col min="8" max="8" width="13.25390625" style="6" customWidth="1"/>
    <col min="9" max="9" width="11.625" style="6" bestFit="1" customWidth="1"/>
    <col min="10" max="16384" width="9.125" style="6" customWidth="1"/>
  </cols>
  <sheetData>
    <row r="1" ht="18.75">
      <c r="A1" s="35" t="s">
        <v>0</v>
      </c>
    </row>
    <row r="3" spans="1:7" ht="88.5" customHeight="1">
      <c r="A3" s="72" t="s">
        <v>30</v>
      </c>
      <c r="B3" s="72"/>
      <c r="C3" s="72"/>
      <c r="D3" s="72"/>
      <c r="E3" s="72"/>
      <c r="F3" s="72"/>
      <c r="G3" s="20"/>
    </row>
    <row r="4" ht="15.75">
      <c r="F4" s="9"/>
    </row>
    <row r="5" spans="1:9" s="10" customFormat="1" ht="72" customHeight="1">
      <c r="A5" s="37" t="s">
        <v>21</v>
      </c>
      <c r="B5" s="37" t="s">
        <v>2</v>
      </c>
      <c r="C5" s="38" t="s">
        <v>36</v>
      </c>
      <c r="D5" s="37" t="s">
        <v>33</v>
      </c>
      <c r="E5" s="38" t="s">
        <v>39</v>
      </c>
      <c r="F5" s="38" t="s">
        <v>40</v>
      </c>
      <c r="I5" s="8"/>
    </row>
    <row r="6" spans="1:9" s="10" customFormat="1" ht="15.7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 t="s">
        <v>61</v>
      </c>
      <c r="I6" s="8"/>
    </row>
    <row r="7" spans="1:9" s="24" customFormat="1" ht="33" customHeight="1">
      <c r="A7" s="42">
        <v>1</v>
      </c>
      <c r="B7" s="40" t="s">
        <v>8</v>
      </c>
      <c r="C7" s="40"/>
      <c r="D7" s="40"/>
      <c r="E7" s="40"/>
      <c r="F7" s="40"/>
      <c r="G7" s="23"/>
      <c r="I7" s="6"/>
    </row>
    <row r="8" spans="1:8" s="29" customFormat="1" ht="19.5" customHeight="1">
      <c r="A8" s="55"/>
      <c r="B8" s="17" t="s">
        <v>23</v>
      </c>
      <c r="C8" s="56"/>
      <c r="D8" s="56"/>
      <c r="E8" s="56"/>
      <c r="F8" s="56"/>
      <c r="G8" s="23"/>
      <c r="H8" s="31"/>
    </row>
    <row r="9" spans="1:8" s="29" customFormat="1" ht="19.5" customHeight="1">
      <c r="A9" s="43"/>
      <c r="B9" s="13" t="s">
        <v>31</v>
      </c>
      <c r="C9" s="13">
        <v>1208.07</v>
      </c>
      <c r="D9" s="57">
        <v>0</v>
      </c>
      <c r="E9" s="13">
        <v>2.21</v>
      </c>
      <c r="F9" s="14">
        <f>ROUND(C9+D9+E9,2)</f>
        <v>1210.28</v>
      </c>
      <c r="G9" s="23"/>
      <c r="H9" s="31"/>
    </row>
    <row r="10" spans="1:8" s="29" customFormat="1" ht="19.5" customHeight="1">
      <c r="A10" s="43"/>
      <c r="B10" s="13" t="s">
        <v>9</v>
      </c>
      <c r="C10" s="13">
        <v>1208.07</v>
      </c>
      <c r="D10" s="57">
        <v>0</v>
      </c>
      <c r="E10" s="13">
        <v>2.21</v>
      </c>
      <c r="F10" s="14">
        <f>ROUND(C10+D10+E10,2)</f>
        <v>1210.28</v>
      </c>
      <c r="G10" s="23"/>
      <c r="H10" s="31"/>
    </row>
    <row r="11" spans="1:8" s="29" customFormat="1" ht="19.5" customHeight="1">
      <c r="A11" s="43"/>
      <c r="B11" s="13" t="s">
        <v>10</v>
      </c>
      <c r="C11" s="13">
        <v>1208.07</v>
      </c>
      <c r="D11" s="57">
        <v>0</v>
      </c>
      <c r="E11" s="13">
        <v>2.21</v>
      </c>
      <c r="F11" s="14">
        <f>ROUND(C11+D11+E11,2)</f>
        <v>1210.28</v>
      </c>
      <c r="G11" s="23"/>
      <c r="H11" s="31"/>
    </row>
    <row r="12" spans="1:8" s="29" customFormat="1" ht="19.5" customHeight="1">
      <c r="A12" s="43"/>
      <c r="B12" s="13" t="s">
        <v>11</v>
      </c>
      <c r="C12" s="13">
        <v>1208.07</v>
      </c>
      <c r="D12" s="57">
        <v>0</v>
      </c>
      <c r="E12" s="13">
        <v>2.21</v>
      </c>
      <c r="F12" s="14">
        <f>ROUND(C12+D12+E12,2)</f>
        <v>1210.28</v>
      </c>
      <c r="G12" s="23"/>
      <c r="H12" s="31"/>
    </row>
    <row r="13" spans="1:9" s="12" customFormat="1" ht="30.75" customHeight="1">
      <c r="A13" s="42">
        <v>2</v>
      </c>
      <c r="B13" s="40" t="s">
        <v>12</v>
      </c>
      <c r="C13" s="40"/>
      <c r="D13" s="40"/>
      <c r="E13" s="40"/>
      <c r="F13" s="40"/>
      <c r="G13" s="23"/>
      <c r="H13" s="31"/>
      <c r="I13" s="32"/>
    </row>
    <row r="14" spans="1:9" s="16" customFormat="1" ht="15.75">
      <c r="A14" s="44" t="s">
        <v>13</v>
      </c>
      <c r="B14" s="17" t="s">
        <v>14</v>
      </c>
      <c r="C14" s="58"/>
      <c r="D14" s="58"/>
      <c r="E14" s="58"/>
      <c r="F14" s="58"/>
      <c r="G14" s="23"/>
      <c r="H14" s="31"/>
      <c r="I14" s="29"/>
    </row>
    <row r="15" spans="1:9" s="16" customFormat="1" ht="15.75">
      <c r="A15" s="43"/>
      <c r="B15" s="13" t="s">
        <v>31</v>
      </c>
      <c r="C15" s="13">
        <v>797.18</v>
      </c>
      <c r="D15" s="57">
        <f>$D$9</f>
        <v>0</v>
      </c>
      <c r="E15" s="13">
        <f>$E$9</f>
        <v>2.21</v>
      </c>
      <c r="F15" s="14">
        <f>ROUND(C15+D15+E15,2)</f>
        <v>799.39</v>
      </c>
      <c r="G15" s="23"/>
      <c r="H15" s="31"/>
      <c r="I15" s="29"/>
    </row>
    <row r="16" spans="1:9" s="16" customFormat="1" ht="15.75">
      <c r="A16" s="43"/>
      <c r="B16" s="13" t="s">
        <v>9</v>
      </c>
      <c r="C16" s="13">
        <v>797.18</v>
      </c>
      <c r="D16" s="57">
        <f>$D$9</f>
        <v>0</v>
      </c>
      <c r="E16" s="13">
        <f>$E$9</f>
        <v>2.21</v>
      </c>
      <c r="F16" s="14">
        <f>ROUND(C16+D16+E16,2)</f>
        <v>799.39</v>
      </c>
      <c r="G16" s="23"/>
      <c r="H16" s="31"/>
      <c r="I16" s="29"/>
    </row>
    <row r="17" spans="1:9" s="16" customFormat="1" ht="15.75">
      <c r="A17" s="43"/>
      <c r="B17" s="13" t="s">
        <v>10</v>
      </c>
      <c r="C17" s="13">
        <v>797.18</v>
      </c>
      <c r="D17" s="57">
        <f>$D$9</f>
        <v>0</v>
      </c>
      <c r="E17" s="13">
        <f>$E$9</f>
        <v>2.21</v>
      </c>
      <c r="F17" s="14">
        <f>ROUND(C17+D17+E17,2)</f>
        <v>799.39</v>
      </c>
      <c r="G17" s="23"/>
      <c r="H17" s="31"/>
      <c r="I17" s="29"/>
    </row>
    <row r="18" spans="1:9" s="16" customFormat="1" ht="15.75">
      <c r="A18" s="43"/>
      <c r="B18" s="13" t="s">
        <v>11</v>
      </c>
      <c r="C18" s="13">
        <v>797.18</v>
      </c>
      <c r="D18" s="57">
        <f>$D$9</f>
        <v>0</v>
      </c>
      <c r="E18" s="13">
        <f>$E$9</f>
        <v>2.21</v>
      </c>
      <c r="F18" s="14">
        <f>ROUND(C18+D18+E18,2)</f>
        <v>799.39</v>
      </c>
      <c r="G18" s="23"/>
      <c r="H18" s="31"/>
      <c r="I18" s="29"/>
    </row>
    <row r="19" spans="1:9" s="16" customFormat="1" ht="15.75">
      <c r="A19" s="44" t="s">
        <v>15</v>
      </c>
      <c r="B19" s="17" t="s">
        <v>16</v>
      </c>
      <c r="C19" s="58"/>
      <c r="D19" s="59"/>
      <c r="E19" s="58"/>
      <c r="F19" s="58"/>
      <c r="G19" s="23"/>
      <c r="H19" s="31"/>
      <c r="I19" s="29"/>
    </row>
    <row r="20" spans="1:9" s="16" customFormat="1" ht="15.75">
      <c r="A20" s="43"/>
      <c r="B20" s="13" t="s">
        <v>31</v>
      </c>
      <c r="C20" s="13">
        <v>1307.32</v>
      </c>
      <c r="D20" s="57">
        <f>$D$9</f>
        <v>0</v>
      </c>
      <c r="E20" s="13">
        <f>$E$9</f>
        <v>2.21</v>
      </c>
      <c r="F20" s="14">
        <f>ROUND(C20+D20+E20,2)</f>
        <v>1309.53</v>
      </c>
      <c r="G20" s="23"/>
      <c r="H20" s="31"/>
      <c r="I20" s="29"/>
    </row>
    <row r="21" spans="1:9" s="16" customFormat="1" ht="15.75">
      <c r="A21" s="43"/>
      <c r="B21" s="13" t="s">
        <v>9</v>
      </c>
      <c r="C21" s="13">
        <v>1307.32</v>
      </c>
      <c r="D21" s="57">
        <f>$D$9</f>
        <v>0</v>
      </c>
      <c r="E21" s="13">
        <f>$E$9</f>
        <v>2.21</v>
      </c>
      <c r="F21" s="14">
        <f>ROUND(C21+D21+E21,2)</f>
        <v>1309.53</v>
      </c>
      <c r="G21" s="23"/>
      <c r="H21" s="31"/>
      <c r="I21" s="29"/>
    </row>
    <row r="22" spans="1:9" s="16" customFormat="1" ht="15.75">
      <c r="A22" s="43"/>
      <c r="B22" s="13" t="s">
        <v>10</v>
      </c>
      <c r="C22" s="13">
        <v>1307.32</v>
      </c>
      <c r="D22" s="57">
        <f>$D$9</f>
        <v>0</v>
      </c>
      <c r="E22" s="13">
        <f>$E$9</f>
        <v>2.21</v>
      </c>
      <c r="F22" s="14">
        <f>ROUND(C22+D22+E22,2)</f>
        <v>1309.53</v>
      </c>
      <c r="G22" s="23"/>
      <c r="H22" s="31"/>
      <c r="I22" s="29"/>
    </row>
    <row r="23" spans="1:9" s="16" customFormat="1" ht="15.75">
      <c r="A23" s="43"/>
      <c r="B23" s="13" t="s">
        <v>11</v>
      </c>
      <c r="C23" s="13">
        <v>1307.32</v>
      </c>
      <c r="D23" s="57">
        <f>$D$9</f>
        <v>0</v>
      </c>
      <c r="E23" s="13">
        <f>$E$9</f>
        <v>2.21</v>
      </c>
      <c r="F23" s="14">
        <f>ROUND(C23+D23+E23,2)</f>
        <v>1309.53</v>
      </c>
      <c r="G23" s="23"/>
      <c r="H23" s="31"/>
      <c r="I23" s="29"/>
    </row>
    <row r="24" spans="1:9" s="16" customFormat="1" ht="15.75">
      <c r="A24" s="44" t="s">
        <v>17</v>
      </c>
      <c r="B24" s="17" t="s">
        <v>18</v>
      </c>
      <c r="C24" s="58"/>
      <c r="D24" s="59"/>
      <c r="E24" s="58"/>
      <c r="F24" s="58"/>
      <c r="G24" s="23"/>
      <c r="H24" s="31"/>
      <c r="I24" s="29"/>
    </row>
    <row r="25" spans="1:9" s="16" customFormat="1" ht="15.75">
      <c r="A25" s="43"/>
      <c r="B25" s="13" t="s">
        <v>31</v>
      </c>
      <c r="C25" s="13">
        <v>2876.09</v>
      </c>
      <c r="D25" s="57">
        <f>$D$9</f>
        <v>0</v>
      </c>
      <c r="E25" s="13">
        <f>$E$9</f>
        <v>2.21</v>
      </c>
      <c r="F25" s="14">
        <f>ROUND(C25+D25+E25,2)</f>
        <v>2878.3</v>
      </c>
      <c r="G25" s="23"/>
      <c r="H25" s="31"/>
      <c r="I25" s="29"/>
    </row>
    <row r="26" spans="1:9" s="16" customFormat="1" ht="15.75">
      <c r="A26" s="43"/>
      <c r="B26" s="13" t="s">
        <v>9</v>
      </c>
      <c r="C26" s="13">
        <v>2876.09</v>
      </c>
      <c r="D26" s="57">
        <f>$D$9</f>
        <v>0</v>
      </c>
      <c r="E26" s="13">
        <f>$E$9</f>
        <v>2.21</v>
      </c>
      <c r="F26" s="14">
        <f>ROUND(C26+D26+E26,2)</f>
        <v>2878.3</v>
      </c>
      <c r="G26" s="23"/>
      <c r="H26" s="31"/>
      <c r="I26" s="29"/>
    </row>
    <row r="27" spans="1:9" s="16" customFormat="1" ht="15.75">
      <c r="A27" s="43"/>
      <c r="B27" s="13" t="s">
        <v>10</v>
      </c>
      <c r="C27" s="13">
        <v>2876.09</v>
      </c>
      <c r="D27" s="57">
        <f>$D$9</f>
        <v>0</v>
      </c>
      <c r="E27" s="13">
        <f>$E$9</f>
        <v>2.21</v>
      </c>
      <c r="F27" s="14">
        <f>ROUND(C27+D27+E27,2)</f>
        <v>2878.3</v>
      </c>
      <c r="G27" s="23"/>
      <c r="H27" s="31"/>
      <c r="I27" s="29"/>
    </row>
    <row r="28" spans="1:9" s="16" customFormat="1" ht="15.75">
      <c r="A28" s="43"/>
      <c r="B28" s="13" t="s">
        <v>11</v>
      </c>
      <c r="C28" s="13">
        <v>2876.09</v>
      </c>
      <c r="D28" s="57">
        <f>$D$9</f>
        <v>0</v>
      </c>
      <c r="E28" s="13">
        <f>$E$9</f>
        <v>2.21</v>
      </c>
      <c r="F28" s="14">
        <f>ROUND(C28+D28+E28,2)</f>
        <v>2878.3</v>
      </c>
      <c r="G28" s="23"/>
      <c r="H28" s="31"/>
      <c r="I28" s="29"/>
    </row>
    <row r="29" spans="1:9" s="16" customFormat="1" ht="15.75">
      <c r="A29" s="44" t="s">
        <v>19</v>
      </c>
      <c r="B29" s="17" t="s">
        <v>20</v>
      </c>
      <c r="C29" s="58"/>
      <c r="D29" s="59"/>
      <c r="E29" s="58"/>
      <c r="F29" s="58"/>
      <c r="G29" s="23"/>
      <c r="H29" s="31"/>
      <c r="I29" s="29"/>
    </row>
    <row r="30" spans="1:8" ht="15.75">
      <c r="A30" s="60"/>
      <c r="B30" s="13" t="s">
        <v>31</v>
      </c>
      <c r="C30" s="13">
        <v>1822.53</v>
      </c>
      <c r="D30" s="57">
        <f>$D$9</f>
        <v>0</v>
      </c>
      <c r="E30" s="13">
        <f>$E$9</f>
        <v>2.21</v>
      </c>
      <c r="F30" s="14">
        <f>ROUND(C30+D30+E30,2)</f>
        <v>1824.74</v>
      </c>
      <c r="H30" s="31"/>
    </row>
    <row r="31" spans="1:8" ht="15.75">
      <c r="A31" s="60"/>
      <c r="B31" s="13" t="s">
        <v>9</v>
      </c>
      <c r="C31" s="13">
        <v>1822.53</v>
      </c>
      <c r="D31" s="57">
        <f>$D$9</f>
        <v>0</v>
      </c>
      <c r="E31" s="13">
        <f>$E$9</f>
        <v>2.21</v>
      </c>
      <c r="F31" s="14">
        <f>ROUND(C31+D31+E31,2)</f>
        <v>1824.74</v>
      </c>
      <c r="H31" s="31"/>
    </row>
    <row r="32" spans="1:8" ht="15.75">
      <c r="A32" s="60"/>
      <c r="B32" s="13" t="s">
        <v>10</v>
      </c>
      <c r="C32" s="13">
        <v>1822.53</v>
      </c>
      <c r="D32" s="57">
        <f>$D$9</f>
        <v>0</v>
      </c>
      <c r="E32" s="13">
        <f>$E$9</f>
        <v>2.21</v>
      </c>
      <c r="F32" s="14">
        <f>ROUND(C32+D32+E32,2)</f>
        <v>1824.74</v>
      </c>
      <c r="H32" s="31"/>
    </row>
    <row r="33" spans="1:8" ht="15.75">
      <c r="A33" s="60"/>
      <c r="B33" s="13" t="s">
        <v>11</v>
      </c>
      <c r="C33" s="13">
        <v>1822.53</v>
      </c>
      <c r="D33" s="57">
        <f>$D$9</f>
        <v>0</v>
      </c>
      <c r="E33" s="13">
        <f>$E$9</f>
        <v>2.21</v>
      </c>
      <c r="F33" s="14">
        <f>ROUND(C33+D33+E33,2)</f>
        <v>1824.74</v>
      </c>
      <c r="H33" s="31"/>
    </row>
  </sheetData>
  <sheetProtection/>
  <mergeCells count="1">
    <mergeCell ref="A3:F3"/>
  </mergeCells>
  <printOptions/>
  <pageMargins left="0.22" right="0.18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cp:lastPrinted>2013-02-14T02:45:47Z</cp:lastPrinted>
  <dcterms:created xsi:type="dcterms:W3CDTF">2013-02-12T07:54:20Z</dcterms:created>
  <dcterms:modified xsi:type="dcterms:W3CDTF">2013-02-14T07:50:45Z</dcterms:modified>
  <cp:category/>
  <cp:version/>
  <cp:contentType/>
  <cp:contentStatus/>
</cp:coreProperties>
</file>