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37327B1B-750E-436F-8562-C1970EE25672}" xr6:coauthVersionLast="36" xr6:coauthVersionMax="36" xr10:uidLastSave="{00000000-0000-0000-0000-000000000000}"/>
  <bookViews>
    <workbookView xWindow="0" yWindow="0" windowWidth="38400" windowHeight="17625" xr2:uid="{1FCDC983-E489-4A45-A382-D3E532FAC274}"/>
  </bookViews>
  <sheets>
    <sheet name="Раскрытие информации" sheetId="1" r:id="rId1"/>
  </sheets>
  <definedNames>
    <definedName name="_xlnm.Print_Area" localSheetId="0">'Раскрытие информации'!$A$1:$T$13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F6" i="1"/>
  <c r="F7" i="1"/>
  <c r="F8" i="1"/>
  <c r="F9" i="1"/>
  <c r="F10" i="1"/>
  <c r="F11" i="1"/>
  <c r="F12" i="1"/>
  <c r="F13" i="1"/>
  <c r="E6" i="1"/>
  <c r="E7" i="1"/>
  <c r="E8" i="1"/>
  <c r="E9" i="1"/>
  <c r="E10" i="1"/>
  <c r="E11" i="1"/>
  <c r="E12" i="1"/>
  <c r="E13" i="1"/>
  <c r="D6" i="1"/>
  <c r="D7" i="1"/>
  <c r="D8" i="1"/>
  <c r="D9" i="1"/>
  <c r="D10" i="1"/>
  <c r="D11" i="1"/>
  <c r="D12" i="1"/>
  <c r="D13" i="1"/>
  <c r="C6" i="1"/>
  <c r="C7" i="1"/>
  <c r="C8" i="1"/>
  <c r="C9" i="1"/>
  <c r="C10" i="1"/>
  <c r="C11" i="1"/>
  <c r="C12" i="1"/>
  <c r="C13" i="1"/>
  <c r="O13" i="1"/>
  <c r="N13" i="1"/>
  <c r="M13" i="1"/>
  <c r="L13" i="1"/>
  <c r="P13" i="1"/>
  <c r="Q13" i="1"/>
  <c r="R13" i="1"/>
  <c r="S13" i="1"/>
  <c r="H13" i="1"/>
  <c r="I13" i="1"/>
  <c r="J13" i="1"/>
  <c r="K13" i="1"/>
  <c r="A10" i="1"/>
  <c r="A11" i="1"/>
  <c r="A12" i="1"/>
  <c r="A7" i="1"/>
  <c r="A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Владимирова Ирина Николаевна</author>
    <author>Яметов Александр Эрикович</author>
    <author>Бубенко Марина Николаевна</author>
    <author>Карманова Анастасия Сергеевна</author>
  </authors>
  <commentList>
    <comment ref="J6" authorId="0" shapeId="0" xr:uid="{C408BAB9-E852-4774-B0A3-12B1C4C29B32}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см ячейку R 6</t>
        </r>
      </text>
    </comment>
    <comment ref="R6" authorId="0" shapeId="0" xr:uid="{64E4FEA5-3F78-4B96-AAA5-EAB38132A185}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население корректируем с учетом Новокольцовской: в Катином отчете убирается Новокольцовская из населения и учитывается в прочих (т.к. купили у Энергосбыт+)
см пояснения яч. S 29</t>
        </r>
      </text>
    </comment>
    <comment ref="J7" authorId="1" shapeId="0" xr:uid="{A0B24BCB-D23C-4DFD-AF4E-6A7DC1CE49B9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добавл. генерац. дог.:43015,155; 43015,119; 43015,78: 43015,424, 43015,343,39624,22, 39624,323</t>
        </r>
      </text>
    </comment>
    <comment ref="K7" authorId="1" shapeId="0" xr:uid="{EF766F52-FC97-46DA-B355-F6604ACC09A8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добавл. генерац. дог.: 29627,383; 42635,99; 43015,135
43031/76; 39624/318</t>
        </r>
        <r>
          <rPr>
            <u/>
            <sz val="9"/>
            <color indexed="81"/>
            <rFont val="Tahoma"/>
            <family val="2"/>
            <charset val="204"/>
          </rPr>
          <t xml:space="preserve">
</t>
        </r>
      </text>
    </comment>
    <comment ref="R7" authorId="2" shapeId="0" xr:uid="{D186E0E4-4403-4123-AC85-B35847F29E68}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1) Корректировка ПО</t>
        </r>
      </text>
    </comment>
    <comment ref="S7" authorId="1" shapeId="0" xr:uid="{0117B822-81C3-458B-9167-76C1E3B20201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1) корректировка, чтобы итого получилось как ОКЭ согласовали
</t>
        </r>
      </text>
    </comment>
    <comment ref="J9" authorId="3" shapeId="0" xr:uid="{6EF6C58C-DC81-43E8-8ECF-FF48C6958FF7}">
      <text>
        <r>
          <rPr>
            <b/>
            <sz val="9"/>
            <color indexed="81"/>
            <rFont val="Tahoma"/>
            <family val="2"/>
            <charset val="204"/>
          </rPr>
          <t xml:space="preserve">Карманова Анастасия Сергеевна:
</t>
        </r>
        <r>
          <rPr>
            <sz val="9"/>
            <color indexed="81"/>
            <rFont val="Tahoma"/>
            <family val="2"/>
            <charset val="204"/>
          </rPr>
          <t xml:space="preserve">1) добавлять дог.33300.1 из сетей АО ЭСК
2) ген по СН2
3) Корр ПО
</t>
        </r>
      </text>
    </comment>
    <comment ref="K9" authorId="2" shapeId="0" xr:uid="{66803B72-5FB0-4090-B4C3-2E62A48E1AB5}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
1</t>
        </r>
        <r>
          <rPr>
            <sz val="9"/>
            <color indexed="81"/>
            <rFont val="Tahoma"/>
            <family val="2"/>
            <charset val="204"/>
          </rPr>
          <t xml:space="preserve">) ген по НН
</t>
        </r>
      </text>
    </comment>
    <comment ref="S9" authorId="1" shapeId="0" xr:uid="{7C782CBA-58E7-4FEA-80F9-BE9C816F6476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Корректировка как согл УЭС</t>
        </r>
      </text>
    </comment>
    <comment ref="J10" authorId="2" shapeId="0" xr:uid="{554732E0-33C8-49FC-837D-CBAA89AB4C20}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
</t>
        </r>
      </text>
    </comment>
    <comment ref="K10" authorId="1" shapeId="0" xr:uid="{D1110545-35F8-4905-AF7B-B6792AE5637C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корр ПО</t>
        </r>
      </text>
    </comment>
    <comment ref="S10" authorId="3" shapeId="0" xr:uid="{C1D13060-48B7-4FD5-AA7E-E535BECB152C}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добавляем вручную по лиц. счетам по хрустальногорской и Малопрудной объем как согласовано Оборонке  4788 и 9737
 кВтч (разница выделена фиолетовым в ПО оборонки)
2)коррект
</t>
        </r>
      </text>
    </comment>
    <comment ref="I11" authorId="1" shapeId="0" xr:uid="{7C7A4930-20A9-4EDE-8CD9-FCAF44151605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1" authorId="0" shapeId="0" xr:uid="{90ED593F-10BB-4DB0-AC15-2220675EB7F0}">
      <text>
        <r>
          <rPr>
            <b/>
            <sz val="9"/>
            <color indexed="81"/>
            <rFont val="Tahoma"/>
            <family val="2"/>
            <charset val="204"/>
          </rPr>
          <t>Владимирова Ирина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корректир МРСК за янв 24г: - 1306 кВтч по СН2
в апреле
1) -1517,136 Универсиада по СН2
2)-33300,1(УЭС), +Лента ОПТ (ЭСК)+генерация  СН2(ЭСК)</t>
        </r>
      </text>
    </comment>
    <comment ref="K11" authorId="2" shapeId="0" xr:uid="{3389AEA5-40EB-484F-AB30-BCC3DF6F1A5E}">
      <text>
        <r>
          <rPr>
            <b/>
            <sz val="9"/>
            <color indexed="81"/>
            <rFont val="Tahoma"/>
            <family val="2"/>
            <charset val="204"/>
          </rPr>
          <t>Бубенко Марина Николаевна:</t>
        </r>
        <r>
          <rPr>
            <sz val="9"/>
            <color indexed="81"/>
            <rFont val="Tahoma"/>
            <family val="2"/>
            <charset val="204"/>
          </rPr>
          <t xml:space="preserve">
добавить корректировку ПО (режевские)
1)ген. 43031,141 (режевсеие сети)
2) +генерация по НН (ЭСК)
</t>
        </r>
      </text>
    </comment>
    <comment ref="R11" authorId="1" shapeId="0" xr:uid="{D640388A-EE58-4573-A135-7D1A5B266AA3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Добавить объем по ВН в СН2
в апреле
1)-387,332 дог.КП</t>
        </r>
      </text>
    </comment>
    <comment ref="H12" authorId="1" shapeId="0" xr:uid="{305F0139-5317-4299-9E66-FE6A60371AC1}">
      <text>
        <r>
          <rPr>
            <b/>
            <sz val="9"/>
            <color indexed="81"/>
            <rFont val="Tahoma"/>
            <family val="2"/>
            <charset val="204"/>
          </rPr>
          <t>Яметов Александр Эрикович:</t>
        </r>
        <r>
          <rPr>
            <sz val="9"/>
            <color indexed="81"/>
            <rFont val="Tahoma"/>
            <family val="2"/>
            <charset val="204"/>
          </rPr>
          <t xml:space="preserve">
Убирать объем по ВН и добавить его в СН2</t>
        </r>
      </text>
    </comment>
    <comment ref="J12" authorId="3" shapeId="0" xr:uid="{FD285DD8-4AE8-44E5-9748-ECAD4699B9FA}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добавлять вручную объем по 
1.объем вычтенный из ВН
2. ведомость ООО Энергошаля строка 54 НЕБАЛАНС
3.генерация по СН2(вся)
4. с 01.11.21 добавляем Самит (см вед МСК Энерго опт) (ранее дог 25356,6) либо инт.акт 
5. корректировка отр. Потерь</t>
        </r>
      </text>
    </comment>
    <comment ref="K12" authorId="3" shapeId="0" xr:uid="{E92253D0-A955-47AD-B6AB-1B9ACF08611E}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генерация по НН
</t>
        </r>
      </text>
    </comment>
    <comment ref="S12" authorId="3" shapeId="0" xr:uid="{9C91BF89-1035-4324-83EE-D2CEC98BF7A2}">
      <text>
        <r>
          <rPr>
            <b/>
            <sz val="9"/>
            <color indexed="81"/>
            <rFont val="Tahoma"/>
            <family val="2"/>
            <charset val="204"/>
          </rPr>
          <t>Карманова Анастасия Сергеевна:</t>
        </r>
        <r>
          <rPr>
            <sz val="9"/>
            <color indexed="81"/>
            <rFont val="Tahoma"/>
            <family val="2"/>
            <charset val="204"/>
          </rPr>
          <t xml:space="preserve">
1) корректир</t>
        </r>
      </text>
    </comment>
  </commentList>
</comments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<sst xmlns="http://schemas.openxmlformats.org/spreadsheetml/2006/main" count="33" uniqueCount="20">
  <si>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</si>
  <si>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январь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</si>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</sst>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13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5" fontId="6" fillId="2" borderId="1" xfId="0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 shrinkToFit="1"/>
    </xf>
    <xf numFmtId="165" fontId="5" fillId="2" borderId="0" xfId="0" applyNumberFormat="1" applyFont="1" applyFill="1" applyAlignment="1">
      <alignment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165" fontId="6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 shrinkToFit="1"/>
    </xf>
    <xf numFmtId="165" fontId="8" fillId="2" borderId="0" xfId="0" applyNumberFormat="1" applyFont="1" applyFill="1" applyAlignment="1">
      <alignment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65A1FDCE-EB9E-476C-BAB7-A2F89081B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3306-366D-4903-B295-453AB4C9F071}">
  <sheetPr>
    <pageSetUpPr fitToPage="1"/>
  </sheetPr>
  <dimension ref="A2:T13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O10" sqref="O10"/>
    </sheetView>
  </sheetViews>
  <sheetFormatPr defaultColWidth="9.140625" defaultRowHeight="12.75"/>
  <cols>
    <col min="1" max="1" width="9.140625" style="1"/>
    <col min="2" max="2" width="47.5703125" style="22" customWidth="1"/>
    <col min="3" max="3" width="15.7109375" style="3" customWidth="1"/>
    <col min="4" max="12" width="15.140625" style="3" customWidth="1"/>
    <col min="13" max="15" width="11.42578125" style="3" customWidth="1"/>
    <col min="16" max="19" width="15.140625" style="3" customWidth="1"/>
    <col min="20" max="20" width="2.5703125" style="3" customWidth="1"/>
    <col min="21" max="16384" width="9.140625" style="3"/>
  </cols>
  <sheetData>
    <row r="2" spans="1:20" ht="20.25">
      <c r="B2" s="2" t="s">
        <v>0</v>
      </c>
      <c r="R2" s="4"/>
      <c r="S2" s="5" t="s">
        <v>1</v>
      </c>
    </row>
    <row r="4" spans="1:20" s="6" customFormat="1" ht="22.5" customHeight="1">
      <c r="A4" s="24" t="s">
        <v>2</v>
      </c>
      <c r="B4" s="24" t="s">
        <v>3</v>
      </c>
      <c r="C4" s="26" t="s">
        <v>4</v>
      </c>
      <c r="D4" s="23" t="s">
        <v>5</v>
      </c>
      <c r="E4" s="23"/>
      <c r="F4" s="23"/>
      <c r="G4" s="23"/>
      <c r="H4" s="23" t="s">
        <v>6</v>
      </c>
      <c r="I4" s="23"/>
      <c r="J4" s="23"/>
      <c r="K4" s="23"/>
      <c r="L4" s="23" t="s">
        <v>7</v>
      </c>
      <c r="M4" s="23"/>
      <c r="N4" s="23"/>
      <c r="O4" s="23"/>
      <c r="P4" s="23" t="s">
        <v>8</v>
      </c>
      <c r="Q4" s="23"/>
      <c r="R4" s="23"/>
      <c r="S4" s="23"/>
    </row>
    <row r="5" spans="1:20" s="8" customFormat="1" ht="27.75" customHeight="1">
      <c r="A5" s="25"/>
      <c r="B5" s="25"/>
      <c r="C5" s="27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20" s="8" customFormat="1" ht="30" customHeight="1">
      <c r="A6" s="9">
        <v>1</v>
      </c>
      <c r="B6" s="10" t="s">
        <v>13</v>
      </c>
      <c r="C6" s="11">
        <f>SUM(D6:G6)</f>
        <v>564040.12519997754</v>
      </c>
      <c r="D6" s="12">
        <f>SUM(H6+L6+P6)</f>
        <v>158736.88779400001</v>
      </c>
      <c r="E6" s="12">
        <f>SUM(I6+M6+Q6)</f>
        <v>5429.1992479999999</v>
      </c>
      <c r="F6" s="12">
        <f>SUM(J6+N6+R6)</f>
        <v>197156.35820109956</v>
      </c>
      <c r="G6" s="12">
        <f>SUM(K6+O6+S6)</f>
        <v>202717.67995687792</v>
      </c>
      <c r="H6" s="12">
        <v>96392.614224000004</v>
      </c>
      <c r="I6" s="12">
        <v>4922.4814649999998</v>
      </c>
      <c r="J6" s="12">
        <v>133067.72891909949</v>
      </c>
      <c r="K6" s="12">
        <v>50615.179401999929</v>
      </c>
      <c r="L6" s="13">
        <v>58746.615718999994</v>
      </c>
      <c r="M6" s="13">
        <v>0</v>
      </c>
      <c r="N6" s="13">
        <v>0</v>
      </c>
      <c r="O6" s="13">
        <v>0</v>
      </c>
      <c r="P6" s="12">
        <v>3597.6578509999999</v>
      </c>
      <c r="Q6" s="12">
        <v>506.717783</v>
      </c>
      <c r="R6" s="12">
        <v>64088.629282000074</v>
      </c>
      <c r="S6" s="12">
        <v>152102.500554878</v>
      </c>
      <c r="T6" s="14"/>
    </row>
    <row r="7" spans="1:20" s="8" customFormat="1" ht="30" customHeight="1">
      <c r="A7" s="9">
        <f>A6+1</f>
        <v>2</v>
      </c>
      <c r="B7" s="10" t="s">
        <v>14</v>
      </c>
      <c r="C7" s="11">
        <f t="shared" ref="C7" si="0">SUM(D7:G7)</f>
        <v>3773.4896770000005</v>
      </c>
      <c r="D7" s="12">
        <f t="shared" ref="D7:G8" si="1">SUM(H7+L7+P7)</f>
        <v>52.093935999999999</v>
      </c>
      <c r="E7" s="12">
        <f t="shared" si="1"/>
        <v>0</v>
      </c>
      <c r="F7" s="12">
        <f>SUM(J7+N7+R7)</f>
        <v>2058.2990189999996</v>
      </c>
      <c r="G7" s="12">
        <f t="shared" si="1"/>
        <v>1663.0967220000009</v>
      </c>
      <c r="H7" s="13">
        <v>0</v>
      </c>
      <c r="I7" s="13">
        <v>0</v>
      </c>
      <c r="J7" s="13">
        <v>1230.6989089999997</v>
      </c>
      <c r="K7" s="13">
        <v>978.61466200000109</v>
      </c>
      <c r="L7" s="13">
        <v>52.093935999999999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827.60010999999986</v>
      </c>
      <c r="S7" s="13">
        <v>684.48205999999982</v>
      </c>
      <c r="T7" s="14"/>
    </row>
    <row r="8" spans="1:20" s="8" customFormat="1" ht="30" customHeight="1">
      <c r="A8" s="9">
        <f t="shared" ref="A8:A12" si="2">A7+1</f>
        <v>3</v>
      </c>
      <c r="B8" s="10" t="s">
        <v>15</v>
      </c>
      <c r="C8" s="11">
        <f>SUM(D8:G8)</f>
        <v>4657.2937000000002</v>
      </c>
      <c r="D8" s="12">
        <f>SUM(H8+L8+P8)</f>
        <v>2392.6594700000001</v>
      </c>
      <c r="E8" s="12">
        <f t="shared" si="1"/>
        <v>0</v>
      </c>
      <c r="F8" s="12">
        <f>SUM(J8+N8+R8)</f>
        <v>1118.1945299999998</v>
      </c>
      <c r="G8" s="12">
        <f t="shared" si="1"/>
        <v>1146.4396999999999</v>
      </c>
      <c r="H8" s="13">
        <v>2257.85547</v>
      </c>
      <c r="I8" s="13">
        <v>0</v>
      </c>
      <c r="J8" s="13">
        <v>939.7718299999998</v>
      </c>
      <c r="K8" s="13">
        <v>325.37470999999977</v>
      </c>
      <c r="L8" s="13">
        <v>134.804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178.42269999999999</v>
      </c>
      <c r="S8" s="13">
        <v>821.06499000000008</v>
      </c>
      <c r="T8" s="14"/>
    </row>
    <row r="9" spans="1:20" s="8" customFormat="1" ht="30" customHeight="1">
      <c r="A9" s="9">
        <v>4</v>
      </c>
      <c r="B9" s="15" t="s">
        <v>16</v>
      </c>
      <c r="C9" s="16">
        <f t="shared" ref="C9:C11" si="3">SUM(D9:G9)</f>
        <v>1992.1353429999999</v>
      </c>
      <c r="D9" s="13">
        <f t="shared" ref="D9:G9" si="4">SUM(H9+L9+P9)</f>
        <v>70.719486000000003</v>
      </c>
      <c r="E9" s="13">
        <f t="shared" si="4"/>
        <v>0</v>
      </c>
      <c r="F9" s="13">
        <f>SUM(J9+N9+R9)</f>
        <v>1369.64905</v>
      </c>
      <c r="G9" s="13">
        <f t="shared" si="4"/>
        <v>551.76680699999997</v>
      </c>
      <c r="H9" s="13">
        <v>0</v>
      </c>
      <c r="I9" s="13">
        <v>0</v>
      </c>
      <c r="J9" s="13">
        <v>1369.64905</v>
      </c>
      <c r="K9" s="13">
        <v>97.284429999999972</v>
      </c>
      <c r="L9" s="13">
        <v>70.719486000000003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454.48237699999999</v>
      </c>
      <c r="T9" s="14"/>
    </row>
    <row r="10" spans="1:20" s="8" customFormat="1" ht="30" customHeight="1">
      <c r="A10" s="9">
        <f t="shared" si="2"/>
        <v>5</v>
      </c>
      <c r="B10" s="15" t="s">
        <v>17</v>
      </c>
      <c r="C10" s="16">
        <f>SUM(D10:G10)</f>
        <v>4462.7481830000006</v>
      </c>
      <c r="D10" s="13">
        <f t="shared" ref="D10:D11" si="5">SUM(H10+L10+P10)</f>
        <v>299.24243300000001</v>
      </c>
      <c r="E10" s="13">
        <f t="shared" ref="E10" si="6">SUM(I10+M10+Q10)</f>
        <v>0</v>
      </c>
      <c r="F10" s="13">
        <f>SUM(J10+N10+R10)</f>
        <v>1295.8364099999997</v>
      </c>
      <c r="G10" s="13">
        <f>SUM(K10+O10+S10)</f>
        <v>2867.6693400000008</v>
      </c>
      <c r="H10" s="13">
        <v>0</v>
      </c>
      <c r="I10" s="13">
        <v>0</v>
      </c>
      <c r="J10" s="13">
        <v>1050.4411499999997</v>
      </c>
      <c r="K10" s="13">
        <v>2265.5178600000008</v>
      </c>
      <c r="L10" s="13">
        <v>299.24243300000001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245.39526000000006</v>
      </c>
      <c r="S10" s="13">
        <v>602.15148000000011</v>
      </c>
      <c r="T10" s="14"/>
    </row>
    <row r="11" spans="1:20" s="8" customFormat="1" ht="30" customHeight="1">
      <c r="A11" s="9">
        <f t="shared" si="2"/>
        <v>6</v>
      </c>
      <c r="B11" s="15" t="s">
        <v>18</v>
      </c>
      <c r="C11" s="16">
        <f t="shared" si="3"/>
        <v>28443.536009899741</v>
      </c>
      <c r="D11" s="13">
        <f t="shared" si="5"/>
        <v>1556.3132489999998</v>
      </c>
      <c r="E11" s="13">
        <f t="shared" ref="E11:G12" si="7">SUM(I11+M11+Q11)</f>
        <v>1996.6557399999999</v>
      </c>
      <c r="F11" s="13">
        <f t="shared" si="7"/>
        <v>10546.421480899751</v>
      </c>
      <c r="G11" s="13">
        <f t="shared" si="7"/>
        <v>14344.145539999992</v>
      </c>
      <c r="H11" s="13">
        <v>63.291689999999996</v>
      </c>
      <c r="I11" s="13">
        <v>1996.6557399999999</v>
      </c>
      <c r="J11" s="13">
        <v>8460.015240899751</v>
      </c>
      <c r="K11" s="13">
        <v>3006.7288799999897</v>
      </c>
      <c r="L11" s="13">
        <v>1493.0215589999998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2086.4062400000003</v>
      </c>
      <c r="S11" s="13">
        <v>11337.416660000003</v>
      </c>
      <c r="T11" s="14"/>
    </row>
    <row r="12" spans="1:20" s="8" customFormat="1" ht="30" customHeight="1">
      <c r="A12" s="9">
        <f t="shared" si="2"/>
        <v>7</v>
      </c>
      <c r="B12" s="15" t="s">
        <v>19</v>
      </c>
      <c r="C12" s="16">
        <f>SUM(D12:G12)</f>
        <v>20422.244038000012</v>
      </c>
      <c r="D12" s="13">
        <f>SUM(H12+L12+P12)</f>
        <v>649.86560900000006</v>
      </c>
      <c r="E12" s="13">
        <f t="shared" si="7"/>
        <v>0</v>
      </c>
      <c r="F12" s="13">
        <f>SUM(J12+N12+R12)</f>
        <v>14575.399407000006</v>
      </c>
      <c r="G12" s="13">
        <f>SUM(K12+O12+S12)</f>
        <v>5196.9790220000032</v>
      </c>
      <c r="H12" s="13">
        <v>0</v>
      </c>
      <c r="I12" s="13">
        <v>0</v>
      </c>
      <c r="J12" s="13">
        <v>8005.9980250000071</v>
      </c>
      <c r="K12" s="13">
        <v>536.52646200000322</v>
      </c>
      <c r="L12" s="13">
        <v>649.86560900000006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6569.4013819999991</v>
      </c>
      <c r="S12" s="13">
        <v>4660.4525599999997</v>
      </c>
      <c r="T12" s="14"/>
    </row>
    <row r="13" spans="1:20" s="21" customFormat="1" ht="24.75" customHeight="1">
      <c r="A13" s="17"/>
      <c r="B13" s="17" t="s">
        <v>5</v>
      </c>
      <c r="C13" s="18">
        <f t="shared" ref="C13:S13" si="8">SUM(C6:C12)</f>
        <v>627791.57215087721</v>
      </c>
      <c r="D13" s="18">
        <f>SUM(D6:D12)</f>
        <v>163757.78197700001</v>
      </c>
      <c r="E13" s="18">
        <f t="shared" si="8"/>
        <v>7425.854988</v>
      </c>
      <c r="F13" s="18">
        <f t="shared" si="8"/>
        <v>228120.15809799935</v>
      </c>
      <c r="G13" s="18">
        <f t="shared" si="8"/>
        <v>228487.77708787791</v>
      </c>
      <c r="H13" s="18">
        <f t="shared" si="8"/>
        <v>98713.761383999998</v>
      </c>
      <c r="I13" s="18">
        <f t="shared" si="8"/>
        <v>6919.137205</v>
      </c>
      <c r="J13" s="18">
        <f t="shared" si="8"/>
        <v>154124.30312399927</v>
      </c>
      <c r="K13" s="18">
        <f t="shared" si="8"/>
        <v>57825.226405999914</v>
      </c>
      <c r="L13" s="18">
        <f t="shared" si="8"/>
        <v>61446.36274199999</v>
      </c>
      <c r="M13" s="18">
        <f t="shared" si="8"/>
        <v>0</v>
      </c>
      <c r="N13" s="18">
        <f t="shared" si="8"/>
        <v>0</v>
      </c>
      <c r="O13" s="18">
        <f t="shared" si="8"/>
        <v>0</v>
      </c>
      <c r="P13" s="19">
        <f t="shared" si="8"/>
        <v>3597.6578509999999</v>
      </c>
      <c r="Q13" s="18">
        <f t="shared" si="8"/>
        <v>506.717783</v>
      </c>
      <c r="R13" s="18">
        <f t="shared" si="8"/>
        <v>73995.854974000074</v>
      </c>
      <c r="S13" s="18">
        <f t="shared" si="8"/>
        <v>170662.55068187806</v>
      </c>
      <c r="T13" s="2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616D5-356B-4727-B9A5-D458126E69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94920D-3353-43C6-AD54-5BC9975479A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B4C869-5EF3-43B5-AF30-A23982CFB9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Аксман Наталья Валерьевна</cp:lastModifiedBy>
  <dcterms:created xsi:type="dcterms:W3CDTF">2026-02-19T05:24:27Z</dcterms:created>
  <dcterms:modified xsi:type="dcterms:W3CDTF">2026-02-19T05:33:13Z</dcterms:modified>
</cp:coreProperties>
</file>