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Энергоснабжение" sheetId="1" r:id="rId1"/>
    <sheet name="Купля-продажа" sheetId="2" r:id="rId2"/>
  </sheet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<sst xmlns="http://schemas.openxmlformats.org/spreadsheetml/2006/main" count="1180" uniqueCount="76">
  <si>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</si>
  <si>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январе 2024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</si>
  <si>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</si>
  <si>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</si>
  <si>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</si>
  <si>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</si>
  <si>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</si>
  <si>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</si>
  <si>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</si>
  <si>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</si>
  <si>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</si>
  <si>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</si>
  <si>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</si>
  <si>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</si>
  <si>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</si>
  <si>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</si>
  <si>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</si>
  <si>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</si>
  <si>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</si>
  <si>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</si>
  <si>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</si>
  <si>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</si>
  <si>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</si>
  <si>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</si>
  <si>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</si>
  <si>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</si>
  <si>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</si>
  <si>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</si>
  <si>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</si>
  <si>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</si>
  <si>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</si>
  <si>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</si>
  <si>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</si>
  <si>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</si>
  <si>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</si>
  <si>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</si>
  <si>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</si>
  <si>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</si>
  <si>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</si>
  <si>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</si>
  <si>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</si>
  <si>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</si>
  <si>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</si>
  <si>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</si>
  <si>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</si>
  <si>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</si>
  <si>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</si>
  <si>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</si>
  <si>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</si>
  <si>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</si>
  <si>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</si>
  <si>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</si>
  <si>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</si>
  <si>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</si>
  <si>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</si>
  <si>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</si>
  <si>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Декабрь 2020 года</t>
  </si>
  <si>
    <t>Январь 2021 года</t>
  </si>
  <si>
    <t>Февраль 2021 года</t>
  </si>
  <si>
    <t>Март 2021 года</t>
  </si>
  <si>
    <t>Апрель 2021 года</t>
  </si>
  <si>
    <t>Ноябрь 2021 года</t>
  </si>
  <si>
    <t>Декабрь 2021 года</t>
  </si>
  <si>
    <t>Январь 2022 года</t>
  </si>
  <si>
    <t>Февраль 2022 года</t>
  </si>
  <si>
    <t>Март 2022 года</t>
  </si>
  <si>
    <t>Апрель 2022 года</t>
  </si>
  <si>
    <t>Май 2022 года</t>
  </si>
  <si>
    <t>Август 2022 года</t>
  </si>
  <si>
    <t>Сентябрь 2022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</si>
  <si>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январе 2024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</si>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</sst>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1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2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6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" borderId="0" applyNumberFormat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16" applyFont="1" applyAlignment="1">
      <alignment horizontal="left" vertical="center"/>
      <protection/>
    </xf>
    <xf numFmtId="3" fontId="4" fillId="0" borderId="0" xfId="116" applyNumberFormat="1" applyFont="1" applyAlignment="1">
      <alignment horizontal="left" vertical="center"/>
      <protection/>
    </xf>
    <xf numFmtId="3" fontId="5" fillId="0" borderId="0" xfId="116" applyNumberFormat="1" applyFont="1" applyAlignment="1">
      <alignment horizontal="center" vertical="center" wrapText="1"/>
      <protection/>
    </xf>
    <xf numFmtId="0" fontId="5" fillId="0" borderId="0" xfId="116" applyFont="1" applyAlignment="1">
      <alignment horizontal="center" vertical="center" wrapText="1"/>
      <protection/>
    </xf>
    <xf numFmtId="3" fontId="3" fillId="0" borderId="0" xfId="116" applyNumberFormat="1" applyFont="1" applyAlignment="1">
      <alignment horizontal="left" vertical="center"/>
      <protection/>
    </xf>
    <xf numFmtId="3" fontId="6" fillId="0" borderId="0" xfId="116" applyNumberFormat="1" applyFont="1" applyAlignment="1">
      <alignment horizontal="center" vertical="center" wrapText="1"/>
      <protection/>
    </xf>
    <xf numFmtId="0" fontId="6" fillId="0" borderId="0" xfId="116" applyFont="1" applyAlignment="1">
      <alignment horizontal="center" vertical="center" wrapText="1"/>
      <protection/>
    </xf>
    <xf numFmtId="0" fontId="7" fillId="0" borderId="0" xfId="116" applyFont="1" applyAlignment="1">
      <alignment horizontal="center" vertical="center" wrapText="1"/>
      <protection/>
    </xf>
    <xf numFmtId="0" fontId="2" fillId="0" borderId="0" xfId="116" applyAlignment="1">
      <alignment horizontal="center" vertical="center" wrapText="1"/>
      <protection/>
    </xf>
    <xf numFmtId="0" fontId="5" fillId="0" borderId="1" xfId="116" applyFont="1" applyBorder="1" applyAlignment="1">
      <alignment horizontal="center" vertical="center" wrapText="1"/>
      <protection/>
    </xf>
    <xf numFmtId="4" fontId="5" fillId="0" borderId="1" xfId="116" applyNumberFormat="1" applyFont="1" applyBorder="1" applyAlignment="1">
      <alignment horizontal="center" vertical="center" wrapText="1"/>
      <protection/>
    </xf>
    <xf numFmtId="4" fontId="5" fillId="0" borderId="22" xfId="116" applyNumberFormat="1" applyFont="1" applyBorder="1" applyAlignment="1">
      <alignment horizontal="center" wrapText="1"/>
      <protection/>
    </xf>
    <xf numFmtId="0" fontId="2" fillId="0" borderId="0" xfId="116" applyFont="1" applyAlignment="1">
      <alignment horizontal="center" vertical="center" wrapText="1"/>
      <protection/>
    </xf>
    <xf numFmtId="0" fontId="6" fillId="0" borderId="0" xfId="116" applyFont="1" applyBorder="1" applyAlignment="1">
      <alignment horizontal="left" wrapText="1"/>
      <protection/>
    </xf>
    <xf numFmtId="164" fontId="5" fillId="0" borderId="22" xfId="116" applyNumberFormat="1" applyFont="1" applyBorder="1" applyAlignment="1">
      <alignment horizontal="center" wrapText="1"/>
      <protection/>
    </xf>
    <xf numFmtId="165" fontId="7" fillId="0" borderId="0" xfId="116" applyNumberFormat="1" applyFont="1" applyAlignment="1">
      <alignment horizontal="center" vertical="center" wrapText="1"/>
      <protection/>
    </xf>
    <xf numFmtId="166" fontId="5" fillId="0" borderId="22" xfId="116" applyNumberFormat="1" applyFont="1" applyBorder="1" applyAlignment="1">
      <alignment horizontal="center" wrapText="1"/>
      <protection/>
    </xf>
    <xf numFmtId="0" fontId="6" fillId="0" borderId="0" xfId="116" applyFont="1" applyAlignment="1">
      <alignment horizontal="left" wrapText="1"/>
      <protection/>
    </xf>
    <xf numFmtId="4" fontId="6" fillId="0" borderId="0" xfId="116" applyNumberFormat="1" applyFont="1" applyBorder="1" applyAlignment="1">
      <alignment horizontal="center" wrapText="1"/>
      <protection/>
    </xf>
    <xf numFmtId="166" fontId="7" fillId="0" borderId="0" xfId="116" applyNumberFormat="1" applyFont="1" applyAlignment="1">
      <alignment horizontal="center" vertical="center" wrapText="1"/>
      <protection/>
    </xf>
    <xf numFmtId="166" fontId="5" fillId="0" borderId="23" xfId="116" applyNumberFormat="1" applyFont="1" applyBorder="1" applyAlignment="1">
      <alignment horizontal="center" wrapText="1"/>
      <protection/>
    </xf>
    <xf numFmtId="3" fontId="5" fillId="0" borderId="23" xfId="116" applyNumberFormat="1" applyFont="1" applyBorder="1" applyAlignment="1">
      <alignment horizontal="center" wrapText="1"/>
      <protection/>
    </xf>
    <xf numFmtId="166" fontId="6" fillId="0" borderId="0" xfId="116" applyNumberFormat="1" applyFont="1" applyBorder="1" applyAlignment="1">
      <alignment horizontal="center" wrapText="1"/>
      <protection/>
    </xf>
    <xf numFmtId="4" fontId="7" fillId="0" borderId="0" xfId="116" applyNumberFormat="1" applyFont="1" applyAlignment="1">
      <alignment horizontal="center" vertical="center" wrapText="1"/>
      <protection/>
    </xf>
    <xf numFmtId="0" fontId="7" fillId="0" borderId="0" xfId="116" applyFont="1" applyBorder="1" applyAlignment="1">
      <alignment horizontal="center" vertical="center" wrapText="1"/>
      <protection/>
    </xf>
    <xf numFmtId="3" fontId="6" fillId="0" borderId="0" xfId="116" applyNumberFormat="1" applyFont="1" applyAlignment="1">
      <alignment horizontal="left" vertical="center" wrapText="1"/>
      <protection/>
    </xf>
    <xf numFmtId="4" fontId="5" fillId="0" borderId="0" xfId="116" applyNumberFormat="1" applyFont="1" applyBorder="1" applyAlignment="1">
      <alignment horizontal="center" wrapText="1"/>
      <protection/>
    </xf>
    <xf numFmtId="4" fontId="5" fillId="0" borderId="1" xfId="116" applyNumberFormat="1" applyFont="1" applyFill="1" applyBorder="1" applyAlignment="1">
      <alignment horizontal="center" vertical="center" wrapText="1"/>
      <protection/>
    </xf>
    <xf numFmtId="4" fontId="5" fillId="0" borderId="0" xfId="116" applyNumberFormat="1" applyFont="1" applyAlignment="1">
      <alignment horizontal="center" vertical="center" wrapText="1"/>
      <protection/>
    </xf>
    <xf numFmtId="0" fontId="8" fillId="0" borderId="0" xfId="116" applyFont="1" applyAlignment="1">
      <alignment horizontal="center" vertical="center" wrapText="1"/>
      <protection/>
    </xf>
    <xf numFmtId="0" fontId="6" fillId="0" borderId="22" xfId="116" applyFont="1" applyBorder="1" applyAlignment="1">
      <alignment wrapText="1"/>
      <protection/>
    </xf>
    <xf numFmtId="0" fontId="5" fillId="0" borderId="1" xfId="116" applyFont="1" applyBorder="1" applyAlignment="1">
      <alignment horizontal="center" vertical="center" wrapText="1"/>
      <protection/>
    </xf>
    <xf numFmtId="49" fontId="5" fillId="0" borderId="1" xfId="116" applyNumberFormat="1" applyFont="1" applyBorder="1" applyAlignment="1">
      <alignment horizontal="center" vertical="center" wrapText="1"/>
      <protection/>
    </xf>
    <xf numFmtId="0" fontId="6" fillId="0" borderId="0" xfId="116" applyFont="1" applyBorder="1" applyAlignment="1">
      <alignment horizontal="justify" wrapText="1"/>
      <protection/>
    </xf>
    <xf numFmtId="0" fontId="6" fillId="0" borderId="0" xfId="116" applyFont="1" applyBorder="1" applyAlignment="1">
      <alignment horizontal="left" wrapText="1"/>
      <protection/>
    </xf>
    <xf numFmtId="0" fontId="6" fillId="0" borderId="0" xfId="116" applyFont="1" applyBorder="1" applyAlignment="1">
      <alignment horizontal="left" wrapText="1" indent="11"/>
      <protection/>
    </xf>
    <xf numFmtId="0" fontId="6" fillId="0" borderId="0" xfId="116" applyFont="1" applyBorder="1" applyAlignment="1">
      <alignment horizontal="left" wrapText="1" indent="3"/>
      <protection/>
    </xf>
    <xf numFmtId="0" fontId="6" fillId="0" borderId="0" xfId="116" applyFont="1" applyBorder="1" applyAlignment="1">
      <alignment horizontal="left" wrapText="1" indent="5"/>
      <protection/>
    </xf>
    <xf numFmtId="0" fontId="6" fillId="0" borderId="0" xfId="116" applyFont="1" applyBorder="1" applyAlignment="1">
      <alignment horizontal="left" vertical="center" wrapText="1"/>
      <protection/>
    </xf>
    <xf numFmtId="3" fontId="6" fillId="0" borderId="0" xfId="116" applyNumberFormat="1" applyFont="1" applyAlignment="1">
      <alignment horizontal="justify" vertical="center" wrapText="1"/>
      <protection/>
    </xf>
    <xf numFmtId="3" fontId="6" fillId="0" borderId="0" xfId="116" applyNumberFormat="1" applyFont="1" applyAlignment="1">
      <alignment horizontal="left" vertical="center" wrapText="1"/>
      <protection/>
    </xf>
    <xf numFmtId="3" fontId="8" fillId="0" borderId="0" xfId="116" applyNumberFormat="1" applyFont="1" applyAlignment="1">
      <alignment horizontal="left" vertical="center" wrapText="1"/>
      <protection/>
    </xf>
    <xf numFmtId="3" fontId="8" fillId="0" borderId="0" xfId="116" applyNumberFormat="1" applyFont="1" applyAlignment="1">
      <alignment horizontal="center" vertical="center" wrapText="1"/>
      <protection/>
    </xf>
    <xf numFmtId="0" fontId="6" fillId="0" borderId="0" xfId="116" applyFont="1" applyBorder="1" applyAlignment="1">
      <alignment horizontal="justify" vertical="center" wrapText="1"/>
      <protection/>
    </xf>
    <xf numFmtId="0" fontId="5" fillId="0" borderId="1" xfId="116" applyFont="1" applyFill="1" applyBorder="1" applyAlignment="1">
      <alignment horizontal="center" vertical="center" wrapText="1"/>
      <protection/>
    </xf>
    <xf numFmtId="0" fontId="5" fillId="0" borderId="1" xfId="116" applyFont="1" applyFill="1" applyBorder="1" applyAlignment="1">
      <alignment horizontal="left" vertical="center" wrapText="1"/>
      <protection/>
    </xf>
    <xf numFmtId="0" fontId="9" fillId="0" borderId="24" xfId="116" applyFont="1" applyBorder="1" applyAlignment="1">
      <alignment horizontal="left" wrapText="1"/>
      <protection/>
    </xf>
  </cellXfs>
  <cellStyles count="17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1 2 2" xfId="22"/>
    <cellStyle name="20% - Акцент2" xfId="23"/>
    <cellStyle name="20% - Акцент2 2" xfId="24"/>
    <cellStyle name="20% - Акцент2 2 2" xfId="25"/>
    <cellStyle name="20% - Акцент3" xfId="26"/>
    <cellStyle name="20% - Акцент3 2" xfId="27"/>
    <cellStyle name="20% - Акцент3 2 2" xfId="28"/>
    <cellStyle name="20% - Акцент4" xfId="29"/>
    <cellStyle name="20% - Акцент4 2" xfId="30"/>
    <cellStyle name="20% - Акцент4 2 2" xfId="31"/>
    <cellStyle name="20% - Акцент5" xfId="32"/>
    <cellStyle name="20% - Акцент5 2" xfId="33"/>
    <cellStyle name="20% - Акцент5 2 2" xfId="34"/>
    <cellStyle name="20% - Акцент6" xfId="35"/>
    <cellStyle name="20% - Акцент6 2" xfId="36"/>
    <cellStyle name="20% - Акцент6 2 2" xfId="37"/>
    <cellStyle name="40% - Акцент1" xfId="38"/>
    <cellStyle name="40% - Акцент1 2" xfId="39"/>
    <cellStyle name="40% - Акцент1 2 2" xfId="40"/>
    <cellStyle name="40% - Акцент2" xfId="41"/>
    <cellStyle name="40% - Акцент2 2" xfId="42"/>
    <cellStyle name="40% - Акцент2 2 2" xfId="43"/>
    <cellStyle name="40% - Акцент3" xfId="44"/>
    <cellStyle name="40% - Акцент3 2" xfId="45"/>
    <cellStyle name="40% - Акцент3 2 2" xfId="46"/>
    <cellStyle name="40% - Акцент4" xfId="47"/>
    <cellStyle name="40% - Акцент4 2" xfId="48"/>
    <cellStyle name="40% - Акцент4 2 2" xfId="49"/>
    <cellStyle name="40% - Акцент5" xfId="50"/>
    <cellStyle name="40% - Акцент5 2" xfId="51"/>
    <cellStyle name="40% - Акцент5 2 2" xfId="52"/>
    <cellStyle name="40% - Акцент6" xfId="53"/>
    <cellStyle name="40% - Акцент6 2" xfId="54"/>
    <cellStyle name="40% - Акцент6 2 2" xfId="55"/>
    <cellStyle name="50%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75%" xfId="69"/>
    <cellStyle name="Comma [0]_Avtodet1" xfId="70"/>
    <cellStyle name="Comma_Avtodet1" xfId="71"/>
    <cellStyle name="Currency [0]_Avtodet1" xfId="72"/>
    <cellStyle name="Currency_Avtodet1" xfId="73"/>
    <cellStyle name="Normal_ASUS" xfId="74"/>
    <cellStyle name="normбlnм_laroux" xfId="75"/>
    <cellStyle name="normбlnн_laroux" xfId="76"/>
    <cellStyle name="Акцент1" xfId="77"/>
    <cellStyle name="Акцент1 2" xfId="78"/>
    <cellStyle name="Акцент2" xfId="79"/>
    <cellStyle name="Акцент2 2" xfId="80"/>
    <cellStyle name="Акцент3" xfId="81"/>
    <cellStyle name="Акцент3 2" xfId="82"/>
    <cellStyle name="Акцент4" xfId="83"/>
    <cellStyle name="Акцент4 2" xfId="84"/>
    <cellStyle name="Акцент5" xfId="85"/>
    <cellStyle name="Акцент5 2" xfId="86"/>
    <cellStyle name="Акцент6" xfId="87"/>
    <cellStyle name="Акцент6 2" xfId="88"/>
    <cellStyle name="Беззащитный" xfId="89"/>
    <cellStyle name="Ввод " xfId="90"/>
    <cellStyle name="Ввод  2" xfId="91"/>
    <cellStyle name="Вывод" xfId="92"/>
    <cellStyle name="Вывод 2" xfId="93"/>
    <cellStyle name="Вычисление" xfId="94"/>
    <cellStyle name="Вычисление 2" xfId="95"/>
    <cellStyle name="Currency" xfId="96"/>
    <cellStyle name="Currency [0]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ащитный" xfId="106"/>
    <cellStyle name="Итог" xfId="107"/>
    <cellStyle name="Итог 2" xfId="108"/>
    <cellStyle name="Контрольная ячейка" xfId="109"/>
    <cellStyle name="Контрольная ячейка 2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2 2 2" xfId="117"/>
    <cellStyle name="Обычный 2 3" xfId="118"/>
    <cellStyle name="Обычный 2 4" xfId="119"/>
    <cellStyle name="Обычный 3" xfId="120"/>
    <cellStyle name="Обычный 3 2" xfId="121"/>
    <cellStyle name="Обычный 4" xfId="122"/>
    <cellStyle name="Обычный 4 2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Плохой" xfId="129"/>
    <cellStyle name="Плохой 2" xfId="130"/>
    <cellStyle name="Поле ввода" xfId="131"/>
    <cellStyle name="Пояснение" xfId="132"/>
    <cellStyle name="Пояснение 2" xfId="133"/>
    <cellStyle name="Примечание" xfId="134"/>
    <cellStyle name="Примечание 2" xfId="135"/>
    <cellStyle name="Percent" xfId="136"/>
    <cellStyle name="Процентный 2" xfId="137"/>
    <cellStyle name="Связанная ячейка" xfId="138"/>
    <cellStyle name="Связанная ячейка 2" xfId="139"/>
    <cellStyle name="Стиль 1" xfId="140"/>
    <cellStyle name="Текст предупреждения" xfId="141"/>
    <cellStyle name="Текст предупреждения 2" xfId="142"/>
    <cellStyle name="Тысячи [0]_PR_KOMPL" xfId="143"/>
    <cellStyle name="Тысячи_мес" xfId="144"/>
    <cellStyle name="Comma" xfId="145"/>
    <cellStyle name="Comma [0]" xfId="146"/>
    <cellStyle name="Финансовый 2" xfId="147"/>
    <cellStyle name="Финансовый 3" xfId="148"/>
    <cellStyle name="Финансовый 4" xfId="149"/>
    <cellStyle name="Хороший" xfId="150"/>
    <cellStyle name="Хороший 2" xfId="151"/>
    <cellStyle name="㼿" xfId="152"/>
    <cellStyle name="㼿?" xfId="153"/>
    <cellStyle name="㼿㼿" xfId="154"/>
    <cellStyle name="㼿㼿 2" xfId="155"/>
    <cellStyle name="㼿㼿 3" xfId="156"/>
    <cellStyle name="㼿㼿?" xfId="157"/>
    <cellStyle name="㼿㼿? 2" xfId="158"/>
    <cellStyle name="㼿㼿? 3" xfId="159"/>
    <cellStyle name="㼿㼿? 3 2" xfId="160"/>
    <cellStyle name="㼿㼿㼿" xfId="161"/>
    <cellStyle name="㼿㼿㼿 2" xfId="162"/>
    <cellStyle name="㼿㼿㼿 2 2" xfId="163"/>
    <cellStyle name="㼿㼿㼿 3" xfId="164"/>
    <cellStyle name="㼿㼿㼿?" xfId="165"/>
    <cellStyle name="㼿㼿㼿? 2" xfId="166"/>
    <cellStyle name="㼿㼿㼿? 3" xfId="167"/>
    <cellStyle name="㼿㼿㼿? 4" xfId="168"/>
    <cellStyle name="㼿㼿㼿? 4 2" xfId="169"/>
    <cellStyle name="㼿㼿㼿? 5" xfId="170"/>
    <cellStyle name="㼿㼿㼿㼿" xfId="171"/>
    <cellStyle name="㼿㼿㼿㼿?" xfId="172"/>
    <cellStyle name="㼿㼿㼿㼿? 2" xfId="173"/>
    <cellStyle name="㼿㼿㼿㼿㼿" xfId="174"/>
    <cellStyle name="㼿㼿㼿㼿㼿?" xfId="175"/>
    <cellStyle name="㼿㼿㼿㼿㼿㼿" xfId="176"/>
    <cellStyle name="㼿㼿㼿㼿㼿㼿 2" xfId="177"/>
    <cellStyle name="㼿㼿㼿㼿㼿㼿?" xfId="178"/>
    <cellStyle name="㼿㼿㼿㼿㼿㼿? 2" xfId="179"/>
    <cellStyle name="㼿㼿㼿㼿㼿㼿㼿" xfId="180"/>
    <cellStyle name="㼿㼿㼿㼿㼿㼿㼿 2" xfId="181"/>
    <cellStyle name="㼿㼿㼿㼿㼿㼿㼿㼿" xfId="182"/>
    <cellStyle name="㼿㼿㼿㼿㼿㼿㼿㼿㼿" xfId="183"/>
    <cellStyle name="㼿㼿㼿㼿㼿㼿㼿㼿㼿㼿" xfId="184"/>
    <cellStyle name="㼿㼿㼿㼿㼿㼿㼿㼿㼿㼿㼿㼿㼿㼿㼿㼿㼿㼿㼿㼿㼿㼿㼿㼿㼿㼿㼿㼿㼿" xfId="185"/>
    <cellStyle name="㼿㼿㼿㼿㼿㼿㼿㼿㼿㼿㼿㼿㼿㼿㼿㼿㼿㼿㼿㼿㼿㼿㼿㼿㼿㼿㼿㼿㼿 2" xfId="186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7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5" width="10.8515625" style="7" bestFit="1" customWidth="1"/>
    <col min="16" max="16" width="9.8515625" style="7" bestFit="1" customWidth="1"/>
    <col min="17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4377.55</v>
      </c>
      <c r="F9" s="11">
        <v>5373.0599999999995</v>
      </c>
      <c r="G9" s="11">
        <v>6556.360000000001</v>
      </c>
      <c r="H9" s="11">
        <v>7437.73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2550.05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1399.98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792593.52</v>
      </c>
    </row>
    <row r="16" spans="1:8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0.001450076565984369</v>
      </c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981.606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27.765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272.9938946909829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9" ht="15.75" customHeight="1">
      <c r="A21" s="36" t="s">
        <v>21</v>
      </c>
      <c r="B21" s="36"/>
      <c r="C21" s="36"/>
      <c r="D21" s="36"/>
      <c r="E21" s="17">
        <v>10.026928490983092</v>
      </c>
      <c r="G21" s="8"/>
      <c r="H21" s="8"/>
      <c r="I21" s="8"/>
    </row>
    <row r="22" spans="1:9" ht="15.75" customHeight="1">
      <c r="A22" s="36" t="s">
        <v>22</v>
      </c>
      <c r="B22" s="36"/>
      <c r="C22" s="36"/>
      <c r="D22" s="36"/>
      <c r="E22" s="21">
        <v>207.63831099999987</v>
      </c>
      <c r="G22" s="8"/>
      <c r="H22" s="8"/>
      <c r="I22" s="8"/>
    </row>
    <row r="23" spans="1:9" ht="15.75" customHeight="1">
      <c r="A23" s="36" t="s">
        <v>23</v>
      </c>
      <c r="B23" s="36"/>
      <c r="C23" s="36"/>
      <c r="D23" s="36"/>
      <c r="E23" s="21">
        <v>55.32865519999998</v>
      </c>
      <c r="G23" s="8"/>
      <c r="H23" s="8"/>
      <c r="I23" s="8"/>
    </row>
    <row r="24" spans="1:9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</row>
    <row r="25" spans="1:9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370.508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3793.528421000002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9" ht="15.75" customHeight="1">
      <c r="A29" s="37" t="s">
        <v>28</v>
      </c>
      <c r="B29" s="37"/>
      <c r="C29" s="37"/>
      <c r="D29" s="17">
        <f>SUM(D30:D32)</f>
        <v>5.292629</v>
      </c>
      <c r="E29" s="7"/>
      <c r="F29" s="8"/>
      <c r="G29" s="8"/>
      <c r="H29" s="8"/>
      <c r="I29" s="8"/>
    </row>
    <row r="30" spans="1:9" ht="15.75" customHeight="1">
      <c r="A30" s="38" t="s">
        <v>29</v>
      </c>
      <c r="B30" s="38"/>
      <c r="C30" s="38"/>
      <c r="D30" s="17">
        <v>2.156879</v>
      </c>
      <c r="E30" s="7"/>
      <c r="F30" s="8"/>
      <c r="G30" s="8"/>
      <c r="H30" s="8"/>
      <c r="I30" s="8"/>
    </row>
    <row r="31" spans="1:9" ht="15.75" customHeight="1">
      <c r="A31" s="38" t="s">
        <v>30</v>
      </c>
      <c r="B31" s="38"/>
      <c r="C31" s="38"/>
      <c r="D31" s="17">
        <v>1.610951</v>
      </c>
      <c r="E31" s="7"/>
      <c r="F31" s="8"/>
      <c r="G31" s="8"/>
      <c r="H31" s="8"/>
      <c r="I31" s="8"/>
    </row>
    <row r="32" spans="1:9" ht="15.75" customHeight="1">
      <c r="A32" s="38" t="s">
        <v>31</v>
      </c>
      <c r="B32" s="38"/>
      <c r="C32" s="38"/>
      <c r="D32" s="17">
        <v>1.524799</v>
      </c>
      <c r="E32" s="7"/>
      <c r="F32" s="8"/>
      <c r="G32" s="8"/>
      <c r="H32" s="8"/>
      <c r="I32" s="8"/>
    </row>
    <row r="33" spans="1:9" ht="15.75" customHeight="1">
      <c r="A33" s="37" t="s">
        <v>32</v>
      </c>
      <c r="B33" s="37"/>
      <c r="C33" s="37"/>
      <c r="D33" s="17">
        <f>SUM(D34:D35)</f>
        <v>3788.2357920000018</v>
      </c>
      <c r="E33" s="7"/>
      <c r="F33" s="8"/>
      <c r="G33" s="8"/>
      <c r="H33" s="8"/>
      <c r="I33" s="8"/>
    </row>
    <row r="34" spans="1:9" ht="15.75" customHeight="1">
      <c r="A34" s="38" t="s">
        <v>29</v>
      </c>
      <c r="B34" s="38"/>
      <c r="C34" s="38"/>
      <c r="D34" s="17">
        <v>1179.8233759999998</v>
      </c>
      <c r="E34" s="7"/>
      <c r="F34" s="8"/>
      <c r="G34" s="8"/>
      <c r="H34" s="8"/>
      <c r="I34" s="8"/>
    </row>
    <row r="35" spans="1:9" ht="15.75" customHeight="1">
      <c r="A35" s="38" t="s">
        <v>31</v>
      </c>
      <c r="B35" s="38"/>
      <c r="C35" s="38"/>
      <c r="D35" s="17">
        <v>2608.412416000002</v>
      </c>
      <c r="E35" s="7"/>
      <c r="F35" s="8"/>
      <c r="G35" s="8"/>
      <c r="H35" s="8"/>
      <c r="I35" s="8"/>
    </row>
    <row r="36" spans="1:9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603288.731</v>
      </c>
      <c r="I36" s="8"/>
    </row>
    <row r="37" spans="1:9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15848.672</v>
      </c>
      <c r="I37" s="18" t="s">
        <v>19</v>
      </c>
    </row>
    <row r="38" spans="1:9" ht="22.5" customHeight="1">
      <c r="A38" s="35" t="s">
        <v>35</v>
      </c>
      <c r="B38" s="35"/>
      <c r="C38" s="35"/>
      <c r="D38" s="35"/>
      <c r="E38" s="35"/>
      <c r="F38" s="35"/>
      <c r="G38" s="35"/>
      <c r="H38" s="17">
        <v>0</v>
      </c>
      <c r="I38" s="8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158416.40511700013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9" ht="15.75" customHeight="1">
      <c r="A41" s="36" t="s">
        <v>37</v>
      </c>
      <c r="B41" s="36"/>
      <c r="C41" s="36"/>
      <c r="D41" s="36"/>
      <c r="E41" s="17">
        <v>3793.528421000002</v>
      </c>
      <c r="G41" s="8"/>
      <c r="H41" s="8"/>
      <c r="I41" s="8"/>
    </row>
    <row r="42" spans="1:9" ht="15.75" customHeight="1">
      <c r="A42" s="36" t="s">
        <v>38</v>
      </c>
      <c r="B42" s="36"/>
      <c r="C42" s="36"/>
      <c r="D42" s="36"/>
      <c r="E42" s="21">
        <v>113980.23778300015</v>
      </c>
      <c r="G42" s="8"/>
      <c r="H42" s="8"/>
      <c r="I42" s="8"/>
    </row>
    <row r="43" spans="1:9" ht="15.75" customHeight="1">
      <c r="A43" s="36" t="s">
        <v>39</v>
      </c>
      <c r="B43" s="36"/>
      <c r="C43" s="36"/>
      <c r="D43" s="36"/>
      <c r="E43" s="21">
        <v>40642.638912999995</v>
      </c>
      <c r="G43" s="8"/>
      <c r="H43" s="8"/>
      <c r="I43" s="8"/>
    </row>
    <row r="44" spans="1:9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</row>
    <row r="45" spans="1:9" ht="15.75" customHeight="1">
      <c r="A45" s="36" t="s">
        <v>41</v>
      </c>
      <c r="B45" s="36"/>
      <c r="C45" s="36"/>
      <c r="D45" s="36"/>
      <c r="E45" s="22">
        <v>0</v>
      </c>
      <c r="G45" s="8"/>
      <c r="H45" s="8"/>
      <c r="I45" s="8"/>
    </row>
    <row r="46" spans="1:9" ht="15.75">
      <c r="A46" s="35" t="s">
        <v>42</v>
      </c>
      <c r="B46" s="35"/>
      <c r="C46" s="35"/>
      <c r="D46" s="35"/>
      <c r="E46" s="35"/>
      <c r="F46" s="35"/>
      <c r="G46" s="35"/>
      <c r="H46" s="17">
        <v>208410.8</v>
      </c>
      <c r="I46" s="8"/>
    </row>
    <row r="47" spans="1:9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0.75</v>
      </c>
      <c r="I47" s="8"/>
    </row>
    <row r="48" spans="1:9" ht="36" customHeight="1">
      <c r="A48" s="14"/>
      <c r="B48" s="14"/>
      <c r="C48" s="14"/>
      <c r="D48" s="14"/>
      <c r="E48" s="14"/>
      <c r="F48" s="14"/>
      <c r="G48" s="14"/>
      <c r="H48" s="23"/>
      <c r="I48" s="8"/>
    </row>
    <row r="49" spans="1:8" ht="46.5" customHeight="1">
      <c r="A49" s="30" t="s">
        <v>44</v>
      </c>
      <c r="B49" s="30"/>
      <c r="C49" s="30"/>
      <c r="D49" s="30"/>
      <c r="E49" s="30"/>
      <c r="F49" s="30"/>
      <c r="G49" s="30"/>
      <c r="H49" s="30"/>
    </row>
    <row r="50" spans="1:8" ht="17.25" customHeight="1">
      <c r="A50" s="34" t="s">
        <v>45</v>
      </c>
      <c r="B50" s="34"/>
      <c r="C50" s="34"/>
      <c r="D50" s="34"/>
      <c r="E50" s="34"/>
      <c r="F50" s="34"/>
      <c r="G50" s="34"/>
      <c r="H50" s="34"/>
    </row>
    <row r="51" spans="1:9" ht="15.75" customHeight="1">
      <c r="A51" s="32" t="s">
        <v>46</v>
      </c>
      <c r="B51" s="32" t="s">
        <v>4</v>
      </c>
      <c r="C51" s="32"/>
      <c r="D51" s="32"/>
      <c r="E51" s="32" t="s">
        <v>5</v>
      </c>
      <c r="F51" s="32"/>
      <c r="G51" s="32"/>
      <c r="H51" s="32"/>
      <c r="I51" s="9"/>
    </row>
    <row r="52" spans="1:9" ht="15.75">
      <c r="A52" s="32"/>
      <c r="B52" s="32"/>
      <c r="C52" s="32"/>
      <c r="D52" s="32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2" t="s">
        <v>10</v>
      </c>
      <c r="C53" s="32"/>
      <c r="D53" s="32"/>
      <c r="E53" s="11">
        <v>2963.12</v>
      </c>
      <c r="F53" s="11">
        <v>3958.6299999999997</v>
      </c>
      <c r="G53" s="11">
        <v>5141.93</v>
      </c>
      <c r="H53" s="11">
        <v>6023.299999999999</v>
      </c>
      <c r="I53" s="9"/>
    </row>
    <row r="54" spans="1:9" ht="15.75">
      <c r="A54" s="10" t="s">
        <v>48</v>
      </c>
      <c r="B54" s="32" t="s">
        <v>10</v>
      </c>
      <c r="C54" s="32"/>
      <c r="D54" s="32"/>
      <c r="E54" s="11">
        <v>4551.1</v>
      </c>
      <c r="F54" s="11">
        <v>5546.61</v>
      </c>
      <c r="G54" s="11">
        <v>6729.91</v>
      </c>
      <c r="H54" s="11">
        <v>7611.279999999999</v>
      </c>
      <c r="I54" s="9"/>
    </row>
    <row r="55" spans="1:9" ht="15.75">
      <c r="A55" s="10" t="s">
        <v>49</v>
      </c>
      <c r="B55" s="32" t="s">
        <v>10</v>
      </c>
      <c r="C55" s="32"/>
      <c r="D55" s="32"/>
      <c r="E55" s="11">
        <v>8428.64</v>
      </c>
      <c r="F55" s="11">
        <v>9424.15</v>
      </c>
      <c r="G55" s="11">
        <v>10607.45</v>
      </c>
      <c r="H55" s="11">
        <v>11488.82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9" t="s">
        <v>50</v>
      </c>
      <c r="B57" s="39"/>
      <c r="C57" s="39"/>
      <c r="D57" s="39"/>
      <c r="E57" s="39"/>
      <c r="F57" s="39"/>
      <c r="G57" s="39"/>
      <c r="H57" s="39"/>
    </row>
    <row r="58" spans="1:9" ht="15.75">
      <c r="A58" s="32" t="s">
        <v>46</v>
      </c>
      <c r="B58" s="32" t="s">
        <v>4</v>
      </c>
      <c r="C58" s="32"/>
      <c r="D58" s="32"/>
      <c r="E58" s="32" t="s">
        <v>5</v>
      </c>
      <c r="F58" s="32"/>
      <c r="G58" s="32"/>
      <c r="H58" s="32"/>
      <c r="I58" s="9"/>
    </row>
    <row r="59" spans="1:9" ht="17.25" customHeight="1">
      <c r="A59" s="32"/>
      <c r="B59" s="32"/>
      <c r="C59" s="32"/>
      <c r="D59" s="32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2" t="s">
        <v>10</v>
      </c>
      <c r="C60" s="32"/>
      <c r="D60" s="32"/>
      <c r="E60" s="11">
        <v>2963.12</v>
      </c>
      <c r="F60" s="11">
        <v>3958.6299999999997</v>
      </c>
      <c r="G60" s="11">
        <v>5141.93</v>
      </c>
      <c r="H60" s="11">
        <v>6023.299999999999</v>
      </c>
      <c r="I60" s="9"/>
    </row>
    <row r="61" spans="1:9" ht="15.75">
      <c r="A61" s="10" t="s">
        <v>51</v>
      </c>
      <c r="B61" s="32" t="s">
        <v>10</v>
      </c>
      <c r="C61" s="32"/>
      <c r="D61" s="32"/>
      <c r="E61" s="11">
        <v>6386.77</v>
      </c>
      <c r="F61" s="11">
        <v>7382.280000000001</v>
      </c>
      <c r="G61" s="11">
        <v>8565.58</v>
      </c>
      <c r="H61" s="11">
        <v>9446.95</v>
      </c>
      <c r="I61" s="9"/>
    </row>
    <row r="62" spans="1:5" ht="15.75">
      <c r="A62" s="7"/>
      <c r="B62" s="7"/>
      <c r="C62" s="9"/>
      <c r="D62" s="9"/>
      <c r="E62" s="9"/>
    </row>
    <row r="63" spans="1:8" ht="67.5" customHeight="1">
      <c r="A63" s="40" t="s">
        <v>52</v>
      </c>
      <c r="B63" s="40"/>
      <c r="C63" s="40"/>
      <c r="D63" s="40"/>
      <c r="E63" s="40"/>
      <c r="F63" s="40"/>
      <c r="G63" s="40"/>
      <c r="H63" s="40"/>
    </row>
    <row r="64" spans="1:8" ht="15.75">
      <c r="A64" s="41" t="s">
        <v>53</v>
      </c>
      <c r="B64" s="41"/>
      <c r="C64" s="41"/>
      <c r="D64" s="41"/>
      <c r="E64" s="41"/>
      <c r="F64" s="41"/>
      <c r="G64" s="41"/>
      <c r="H64" s="41"/>
    </row>
    <row r="65" spans="1:8" ht="15.75">
      <c r="A65" s="26"/>
      <c r="B65" s="26"/>
      <c r="C65" s="26"/>
      <c r="D65" s="26"/>
      <c r="E65" s="26"/>
      <c r="F65" s="26"/>
      <c r="G65" s="26"/>
      <c r="H65" s="26"/>
    </row>
    <row r="66" spans="1:8" ht="15.75" hidden="1" outlineLevel="1">
      <c r="A66" s="42" t="s">
        <v>54</v>
      </c>
      <c r="B66" s="42"/>
      <c r="C66" s="42"/>
      <c r="D66" s="42"/>
      <c r="E66" s="42"/>
      <c r="F66" s="42"/>
      <c r="G66" s="42"/>
      <c r="H66" s="42"/>
    </row>
    <row r="67" spans="1:8" ht="15.75" hidden="1" outlineLevel="1">
      <c r="A67" s="43" t="s">
        <v>56</v>
      </c>
      <c r="B67" s="43"/>
      <c r="C67" s="43"/>
      <c r="D67" s="43"/>
      <c r="E67" s="43"/>
      <c r="F67" s="43"/>
      <c r="G67" s="43"/>
      <c r="H67" s="43"/>
    </row>
    <row r="68" spans="1:8" ht="15.75" hidden="1" outlineLevel="1">
      <c r="A68" s="44" t="s">
        <v>11</v>
      </c>
      <c r="B68" s="44"/>
      <c r="C68" s="44"/>
      <c r="D68" s="44"/>
      <c r="E68" s="44"/>
      <c r="F68" s="44"/>
      <c r="G68" s="44"/>
      <c r="H68" s="12">
        <f>ROUND(H71+H72*H73+H103,2)</f>
        <v>2271.75</v>
      </c>
    </row>
    <row r="69" spans="1:5" ht="15.75" hidden="1" outlineLevel="1">
      <c r="A69" s="7"/>
      <c r="B69" s="7"/>
      <c r="C69" s="13"/>
      <c r="D69" s="13"/>
      <c r="E69" s="13"/>
    </row>
    <row r="70" spans="1:8" ht="15.75" hidden="1" outlineLevel="1">
      <c r="A70" s="44" t="s">
        <v>12</v>
      </c>
      <c r="B70" s="44"/>
      <c r="C70" s="44"/>
      <c r="D70" s="44"/>
      <c r="E70" s="44"/>
      <c r="F70" s="44"/>
      <c r="G70" s="44"/>
      <c r="H70" s="44"/>
    </row>
    <row r="71" spans="1:8" ht="15.75" hidden="1" outlineLevel="1">
      <c r="A71" s="39" t="s">
        <v>13</v>
      </c>
      <c r="B71" s="39"/>
      <c r="C71" s="39"/>
      <c r="D71" s="39"/>
      <c r="E71" s="39"/>
      <c r="F71" s="39"/>
      <c r="G71" s="39"/>
      <c r="H71" s="12">
        <v>1081.18</v>
      </c>
    </row>
    <row r="72" spans="1:8" ht="15.75" hidden="1" outlineLevel="1">
      <c r="A72" s="39" t="s">
        <v>14</v>
      </c>
      <c r="B72" s="39"/>
      <c r="C72" s="39"/>
      <c r="D72" s="39"/>
      <c r="E72" s="39"/>
      <c r="F72" s="39"/>
      <c r="G72" s="39"/>
      <c r="H72" s="12">
        <v>851891.91</v>
      </c>
    </row>
    <row r="73" spans="1:8" ht="15.75" hidden="1" outlineLevel="1">
      <c r="A73" s="39" t="s">
        <v>15</v>
      </c>
      <c r="B73" s="39"/>
      <c r="C73" s="39"/>
      <c r="D73" s="39"/>
      <c r="E73" s="39"/>
      <c r="F73" s="39"/>
      <c r="G73" s="39"/>
      <c r="H73" s="15">
        <f>(H74+H75-(H76+H83))/(H93+H94-(H95+H102))</f>
        <v>0.0013975644502353124</v>
      </c>
    </row>
    <row r="74" spans="1:8" ht="15.75" hidden="1" outlineLevel="1">
      <c r="A74" s="39" t="s">
        <v>16</v>
      </c>
      <c r="B74" s="39"/>
      <c r="C74" s="39"/>
      <c r="D74" s="39"/>
      <c r="E74" s="39"/>
      <c r="F74" s="39"/>
      <c r="G74" s="39"/>
      <c r="H74" s="17">
        <v>895.451</v>
      </c>
    </row>
    <row r="75" spans="1:8" ht="15.75" hidden="1" outlineLevel="1">
      <c r="A75" s="39" t="s">
        <v>17</v>
      </c>
      <c r="B75" s="39"/>
      <c r="C75" s="39"/>
      <c r="D75" s="39"/>
      <c r="E75" s="39"/>
      <c r="F75" s="39"/>
      <c r="G75" s="39"/>
      <c r="H75" s="17">
        <v>49.339</v>
      </c>
    </row>
    <row r="76" spans="1:8" ht="15.75" hidden="1" outlineLevel="1">
      <c r="A76" s="39" t="s">
        <v>18</v>
      </c>
      <c r="B76" s="39"/>
      <c r="C76" s="39"/>
      <c r="D76" s="39"/>
      <c r="E76" s="39"/>
      <c r="F76" s="39"/>
      <c r="G76" s="39"/>
      <c r="H76" s="17">
        <f>E78+E79+E80+E81+E82</f>
        <v>294.7554818130828</v>
      </c>
    </row>
    <row r="77" spans="1:8" ht="15.75" hidden="1" outlineLevel="1">
      <c r="A77" s="39" t="s">
        <v>20</v>
      </c>
      <c r="B77" s="39"/>
      <c r="C77" s="14"/>
      <c r="D77" s="14"/>
      <c r="E77" s="14"/>
      <c r="F77" s="14"/>
      <c r="G77" s="14"/>
      <c r="H77" s="19"/>
    </row>
    <row r="78" spans="1:8" ht="15.75" hidden="1" outlineLevel="1">
      <c r="A78" s="36" t="s">
        <v>21</v>
      </c>
      <c r="B78" s="36"/>
      <c r="C78" s="36"/>
      <c r="D78" s="36"/>
      <c r="E78" s="17">
        <v>23.22282301308293</v>
      </c>
      <c r="G78" s="8"/>
      <c r="H78" s="8"/>
    </row>
    <row r="79" spans="1:8" ht="15.75" hidden="1" outlineLevel="1">
      <c r="A79" s="36" t="s">
        <v>22</v>
      </c>
      <c r="B79" s="36"/>
      <c r="C79" s="36"/>
      <c r="D79" s="36"/>
      <c r="E79" s="21">
        <v>211.92007899999984</v>
      </c>
      <c r="G79" s="8"/>
      <c r="H79" s="8"/>
    </row>
    <row r="80" spans="1:8" ht="15.75" hidden="1" outlineLevel="1">
      <c r="A80" s="36" t="s">
        <v>23</v>
      </c>
      <c r="B80" s="36"/>
      <c r="C80" s="36"/>
      <c r="D80" s="36"/>
      <c r="E80" s="21">
        <v>59.612579800000006</v>
      </c>
      <c r="G80" s="8"/>
      <c r="H80" s="8"/>
    </row>
    <row r="81" spans="1:8" ht="15.75" hidden="1" outlineLevel="1">
      <c r="A81" s="36" t="s">
        <v>24</v>
      </c>
      <c r="B81" s="36"/>
      <c r="C81" s="36"/>
      <c r="D81" s="36"/>
      <c r="E81" s="22">
        <v>0</v>
      </c>
      <c r="G81" s="8"/>
      <c r="H81" s="8"/>
    </row>
    <row r="82" spans="1:8" ht="15.75" hidden="1" outlineLevel="1">
      <c r="A82" s="36" t="s">
        <v>25</v>
      </c>
      <c r="B82" s="36"/>
      <c r="C82" s="36"/>
      <c r="D82" s="36"/>
      <c r="E82" s="22">
        <v>0</v>
      </c>
      <c r="G82" s="8"/>
      <c r="H82" s="8"/>
    </row>
    <row r="83" spans="1:8" ht="15.75" hidden="1" outlineLevel="1">
      <c r="A83" s="35" t="s">
        <v>26</v>
      </c>
      <c r="B83" s="35"/>
      <c r="C83" s="35"/>
      <c r="D83" s="35"/>
      <c r="E83" s="35"/>
      <c r="F83" s="35"/>
      <c r="G83" s="35"/>
      <c r="H83" s="17">
        <v>331.5648</v>
      </c>
    </row>
    <row r="84" spans="1:8" ht="15.75" hidden="1" outlineLevel="1">
      <c r="A84" s="35" t="s">
        <v>27</v>
      </c>
      <c r="B84" s="35"/>
      <c r="C84" s="35"/>
      <c r="D84" s="35"/>
      <c r="E84" s="35"/>
      <c r="F84" s="35"/>
      <c r="G84" s="35"/>
      <c r="H84" s="21">
        <f>D86+D90</f>
        <v>9164.968000000004</v>
      </c>
    </row>
    <row r="85" spans="1:8" ht="15.75" hidden="1" outlineLevel="1">
      <c r="A85" s="35" t="s">
        <v>20</v>
      </c>
      <c r="B85" s="35"/>
      <c r="C85" s="14"/>
      <c r="D85" s="14"/>
      <c r="E85" s="14"/>
      <c r="F85" s="14"/>
      <c r="G85" s="14"/>
      <c r="H85" s="23"/>
    </row>
    <row r="86" spans="1:8" ht="15.75" hidden="1" outlineLevel="1">
      <c r="A86" s="37" t="s">
        <v>28</v>
      </c>
      <c r="B86" s="37"/>
      <c r="C86" s="37"/>
      <c r="D86" s="17">
        <f>D87+D88+D89</f>
        <v>3.698</v>
      </c>
      <c r="E86" s="7"/>
      <c r="F86" s="8"/>
      <c r="G86" s="8"/>
      <c r="H86" s="8"/>
    </row>
    <row r="87" spans="1:8" ht="15.75" hidden="1" outlineLevel="1">
      <c r="A87" s="38" t="s">
        <v>29</v>
      </c>
      <c r="B87" s="38"/>
      <c r="C87" s="38"/>
      <c r="D87" s="17">
        <v>1.081</v>
      </c>
      <c r="E87" s="7"/>
      <c r="F87" s="8"/>
      <c r="G87" s="8"/>
      <c r="H87" s="8"/>
    </row>
    <row r="88" spans="1:8" ht="15.75" hidden="1" outlineLevel="1">
      <c r="A88" s="38" t="s">
        <v>30</v>
      </c>
      <c r="B88" s="38"/>
      <c r="C88" s="38"/>
      <c r="D88" s="17">
        <v>1.556</v>
      </c>
      <c r="E88" s="7"/>
      <c r="F88" s="8"/>
      <c r="G88" s="8"/>
      <c r="H88" s="8"/>
    </row>
    <row r="89" spans="1:8" ht="15.75" hidden="1" outlineLevel="1">
      <c r="A89" s="38" t="s">
        <v>31</v>
      </c>
      <c r="B89" s="38"/>
      <c r="C89" s="38"/>
      <c r="D89" s="17">
        <v>1.061</v>
      </c>
      <c r="E89" s="7"/>
      <c r="F89" s="8"/>
      <c r="G89" s="8"/>
      <c r="H89" s="8"/>
    </row>
    <row r="90" spans="1:8" ht="15.75" hidden="1" outlineLevel="1">
      <c r="A90" s="37" t="s">
        <v>32</v>
      </c>
      <c r="B90" s="37"/>
      <c r="C90" s="37"/>
      <c r="D90" s="17">
        <f>D91+D92</f>
        <v>9161.270000000004</v>
      </c>
      <c r="E90" s="7"/>
      <c r="F90" s="8"/>
      <c r="G90" s="8"/>
      <c r="H90" s="8"/>
    </row>
    <row r="91" spans="1:8" ht="15.75" hidden="1" outlineLevel="1">
      <c r="A91" s="38" t="s">
        <v>29</v>
      </c>
      <c r="B91" s="38"/>
      <c r="C91" s="38"/>
      <c r="D91" s="17">
        <v>2963.282000000006</v>
      </c>
      <c r="E91" s="7"/>
      <c r="F91" s="8"/>
      <c r="G91" s="8"/>
      <c r="H91" s="8"/>
    </row>
    <row r="92" spans="1:8" ht="15.75" hidden="1" outlineLevel="1">
      <c r="A92" s="38" t="s">
        <v>31</v>
      </c>
      <c r="B92" s="38"/>
      <c r="C92" s="38"/>
      <c r="D92" s="17">
        <v>6197.987999999998</v>
      </c>
      <c r="E92" s="7"/>
      <c r="F92" s="8"/>
      <c r="G92" s="8"/>
      <c r="H92" s="8"/>
    </row>
    <row r="93" spans="1:8" ht="15.75" hidden="1" outlineLevel="1">
      <c r="A93" s="35" t="s">
        <v>33</v>
      </c>
      <c r="B93" s="35"/>
      <c r="C93" s="35"/>
      <c r="D93" s="35"/>
      <c r="E93" s="35"/>
      <c r="F93" s="35"/>
      <c r="G93" s="35"/>
      <c r="H93" s="17">
        <v>556677.329</v>
      </c>
    </row>
    <row r="94" spans="1:8" ht="15.75" hidden="1" outlineLevel="1">
      <c r="A94" s="35" t="s">
        <v>55</v>
      </c>
      <c r="B94" s="35"/>
      <c r="C94" s="35"/>
      <c r="D94" s="35"/>
      <c r="E94" s="35"/>
      <c r="F94" s="35"/>
      <c r="G94" s="35"/>
      <c r="H94" s="17">
        <v>31688.92</v>
      </c>
    </row>
    <row r="95" spans="1:8" ht="15.75" hidden="1" outlineLevel="1">
      <c r="A95" s="35" t="s">
        <v>36</v>
      </c>
      <c r="B95" s="35"/>
      <c r="C95" s="35"/>
      <c r="D95" s="35"/>
      <c r="E95" s="35"/>
      <c r="F95" s="35"/>
      <c r="G95" s="35"/>
      <c r="H95" s="17">
        <f>E97+E98+E99+E100+E101</f>
        <v>173986.25000000017</v>
      </c>
    </row>
    <row r="96" spans="1:8" ht="15.75" hidden="1" outlineLevel="1">
      <c r="A96" s="35" t="s">
        <v>20</v>
      </c>
      <c r="B96" s="35"/>
      <c r="C96" s="14"/>
      <c r="D96" s="14"/>
      <c r="E96" s="14"/>
      <c r="F96" s="14"/>
      <c r="G96" s="14"/>
      <c r="H96" s="23"/>
    </row>
    <row r="97" spans="1:8" ht="15.75" hidden="1" outlineLevel="1">
      <c r="A97" s="36" t="s">
        <v>37</v>
      </c>
      <c r="B97" s="36"/>
      <c r="C97" s="36"/>
      <c r="D97" s="36"/>
      <c r="E97" s="17">
        <v>9164.968000000004</v>
      </c>
      <c r="G97" s="8"/>
      <c r="H97" s="8"/>
    </row>
    <row r="98" spans="1:8" ht="15.75" hidden="1" outlineLevel="1">
      <c r="A98" s="36" t="s">
        <v>38</v>
      </c>
      <c r="B98" s="36"/>
      <c r="C98" s="36"/>
      <c r="D98" s="36"/>
      <c r="E98" s="21">
        <v>123625.01000000005</v>
      </c>
      <c r="G98" s="8"/>
      <c r="H98" s="8"/>
    </row>
    <row r="99" spans="1:8" ht="15.75" hidden="1" outlineLevel="1">
      <c r="A99" s="36" t="s">
        <v>39</v>
      </c>
      <c r="B99" s="36"/>
      <c r="C99" s="36"/>
      <c r="D99" s="36"/>
      <c r="E99" s="21">
        <v>41196.27200000013</v>
      </c>
      <c r="G99" s="8"/>
      <c r="H99" s="8"/>
    </row>
    <row r="100" spans="1:8" ht="15.75" hidden="1" outlineLevel="1">
      <c r="A100" s="36" t="s">
        <v>40</v>
      </c>
      <c r="B100" s="36"/>
      <c r="C100" s="36"/>
      <c r="D100" s="36"/>
      <c r="E100" s="22">
        <v>0</v>
      </c>
      <c r="G100" s="8"/>
      <c r="H100" s="8"/>
    </row>
    <row r="101" spans="1:8" ht="15.75" hidden="1" outlineLevel="1">
      <c r="A101" s="36" t="s">
        <v>41</v>
      </c>
      <c r="B101" s="36"/>
      <c r="C101" s="36"/>
      <c r="D101" s="36"/>
      <c r="E101" s="22">
        <v>0</v>
      </c>
      <c r="G101" s="8"/>
      <c r="H101" s="8"/>
    </row>
    <row r="102" spans="1:8" ht="15.75" hidden="1" outlineLevel="1">
      <c r="A102" s="35" t="s">
        <v>42</v>
      </c>
      <c r="B102" s="35"/>
      <c r="C102" s="35"/>
      <c r="D102" s="35"/>
      <c r="E102" s="35"/>
      <c r="F102" s="35"/>
      <c r="G102" s="35"/>
      <c r="H102" s="17">
        <v>186505.2</v>
      </c>
    </row>
    <row r="103" spans="1:8" ht="15.75" hidden="1" outlineLevel="1">
      <c r="A103" s="35" t="s">
        <v>43</v>
      </c>
      <c r="B103" s="35"/>
      <c r="C103" s="35"/>
      <c r="D103" s="35"/>
      <c r="E103" s="35"/>
      <c r="F103" s="35"/>
      <c r="G103" s="35"/>
      <c r="H103" s="12">
        <v>0</v>
      </c>
    </row>
    <row r="104" ht="15.75" hidden="1" outlineLevel="1"/>
    <row r="105" spans="1:8" ht="15.75" hidden="1" outlineLevel="1">
      <c r="A105" s="43" t="s">
        <v>57</v>
      </c>
      <c r="B105" s="43"/>
      <c r="C105" s="43"/>
      <c r="D105" s="43"/>
      <c r="E105" s="43"/>
      <c r="F105" s="43"/>
      <c r="G105" s="43"/>
      <c r="H105" s="43"/>
    </row>
    <row r="106" spans="1:8" ht="15.75" hidden="1" outlineLevel="1">
      <c r="A106" s="44" t="s">
        <v>11</v>
      </c>
      <c r="B106" s="44"/>
      <c r="C106" s="44"/>
      <c r="D106" s="44"/>
      <c r="E106" s="44"/>
      <c r="F106" s="44"/>
      <c r="G106" s="44"/>
      <c r="H106" s="12">
        <f>ROUND(H109+H110*H111+H141,2)</f>
        <v>2371.61</v>
      </c>
    </row>
    <row r="107" spans="1:5" ht="15.75" hidden="1" outlineLevel="1">
      <c r="A107" s="7"/>
      <c r="B107" s="7"/>
      <c r="C107" s="13"/>
      <c r="D107" s="13"/>
      <c r="E107" s="13"/>
    </row>
    <row r="108" spans="1:8" ht="15.75" hidden="1" outlineLevel="1">
      <c r="A108" s="44" t="s">
        <v>12</v>
      </c>
      <c r="B108" s="44"/>
      <c r="C108" s="44"/>
      <c r="D108" s="44"/>
      <c r="E108" s="44"/>
      <c r="F108" s="44"/>
      <c r="G108" s="44"/>
      <c r="H108" s="44"/>
    </row>
    <row r="109" spans="1:8" ht="15.75" hidden="1" outlineLevel="1">
      <c r="A109" s="39" t="s">
        <v>13</v>
      </c>
      <c r="B109" s="39"/>
      <c r="C109" s="39"/>
      <c r="D109" s="39"/>
      <c r="E109" s="39"/>
      <c r="F109" s="39"/>
      <c r="G109" s="39"/>
      <c r="H109" s="12">
        <v>1137.77</v>
      </c>
    </row>
    <row r="110" spans="1:8" ht="15.75" hidden="1" outlineLevel="1">
      <c r="A110" s="39" t="s">
        <v>14</v>
      </c>
      <c r="B110" s="39"/>
      <c r="C110" s="39"/>
      <c r="D110" s="39"/>
      <c r="E110" s="39"/>
      <c r="F110" s="39"/>
      <c r="G110" s="39"/>
      <c r="H110" s="12">
        <v>844269.57</v>
      </c>
    </row>
    <row r="111" spans="1:8" ht="15.75" hidden="1" outlineLevel="1">
      <c r="A111" s="39" t="s">
        <v>15</v>
      </c>
      <c r="B111" s="39"/>
      <c r="C111" s="39"/>
      <c r="D111" s="39"/>
      <c r="E111" s="39"/>
      <c r="F111" s="39"/>
      <c r="G111" s="39"/>
      <c r="H111" s="15">
        <f>(H112+H113-(H114+H121))/(H131+H132-(H133+H140))</f>
        <v>0.0014614292268752761</v>
      </c>
    </row>
    <row r="112" spans="1:8" ht="15.75" hidden="1" outlineLevel="1">
      <c r="A112" s="39" t="s">
        <v>16</v>
      </c>
      <c r="B112" s="39"/>
      <c r="C112" s="39"/>
      <c r="D112" s="39"/>
      <c r="E112" s="39"/>
      <c r="F112" s="39"/>
      <c r="G112" s="39"/>
      <c r="H112" s="17">
        <v>921.197</v>
      </c>
    </row>
    <row r="113" spans="1:8" ht="15.75" hidden="1" outlineLevel="1">
      <c r="A113" s="39" t="s">
        <v>17</v>
      </c>
      <c r="B113" s="39"/>
      <c r="C113" s="39"/>
      <c r="D113" s="39"/>
      <c r="E113" s="39"/>
      <c r="F113" s="39"/>
      <c r="G113" s="39"/>
      <c r="H113" s="17">
        <v>49.384</v>
      </c>
    </row>
    <row r="114" spans="1:8" ht="15.75" hidden="1" outlineLevel="1">
      <c r="A114" s="39" t="s">
        <v>18</v>
      </c>
      <c r="B114" s="39"/>
      <c r="C114" s="39"/>
      <c r="D114" s="39"/>
      <c r="E114" s="39"/>
      <c r="F114" s="39"/>
      <c r="G114" s="39"/>
      <c r="H114" s="17">
        <f>E116+E117+E118+E119+E120</f>
        <v>301.51757662669166</v>
      </c>
    </row>
    <row r="115" spans="1:8" ht="15.75" hidden="1" outlineLevel="1">
      <c r="A115" s="39" t="s">
        <v>20</v>
      </c>
      <c r="B115" s="39"/>
      <c r="C115" s="14"/>
      <c r="D115" s="14"/>
      <c r="E115" s="14"/>
      <c r="F115" s="14"/>
      <c r="G115" s="14"/>
      <c r="H115" s="19"/>
    </row>
    <row r="116" spans="1:8" ht="15.75" hidden="1" outlineLevel="1">
      <c r="A116" s="36" t="s">
        <v>21</v>
      </c>
      <c r="B116" s="36"/>
      <c r="C116" s="36"/>
      <c r="D116" s="36"/>
      <c r="E116" s="17">
        <v>26.26140132669167</v>
      </c>
      <c r="G116" s="8"/>
      <c r="H116" s="8"/>
    </row>
    <row r="117" spans="1:8" ht="15.75" hidden="1" outlineLevel="1">
      <c r="A117" s="36" t="s">
        <v>22</v>
      </c>
      <c r="B117" s="36"/>
      <c r="C117" s="36"/>
      <c r="D117" s="36"/>
      <c r="E117" s="21">
        <v>216.3945765</v>
      </c>
      <c r="G117" s="8"/>
      <c r="H117" s="8"/>
    </row>
    <row r="118" spans="1:8" ht="15.75" hidden="1" outlineLevel="1">
      <c r="A118" s="36" t="s">
        <v>23</v>
      </c>
      <c r="B118" s="36"/>
      <c r="C118" s="36"/>
      <c r="D118" s="36"/>
      <c r="E118" s="21">
        <v>58.8615988</v>
      </c>
      <c r="G118" s="8"/>
      <c r="H118" s="8"/>
    </row>
    <row r="119" spans="1:8" ht="15.75" hidden="1" outlineLevel="1">
      <c r="A119" s="36" t="s">
        <v>24</v>
      </c>
      <c r="B119" s="36"/>
      <c r="C119" s="36"/>
      <c r="D119" s="36"/>
      <c r="E119" s="22">
        <v>0</v>
      </c>
      <c r="G119" s="8"/>
      <c r="H119" s="8"/>
    </row>
    <row r="120" spans="1:8" ht="15.75" hidden="1" outlineLevel="1">
      <c r="A120" s="36" t="s">
        <v>25</v>
      </c>
      <c r="B120" s="36"/>
      <c r="C120" s="36"/>
      <c r="D120" s="36"/>
      <c r="E120" s="22">
        <v>0</v>
      </c>
      <c r="G120" s="8"/>
      <c r="H120" s="8"/>
    </row>
    <row r="121" spans="1:8" ht="15.75" hidden="1" outlineLevel="1">
      <c r="A121" s="35" t="s">
        <v>26</v>
      </c>
      <c r="B121" s="35"/>
      <c r="C121" s="35"/>
      <c r="D121" s="35"/>
      <c r="E121" s="35"/>
      <c r="F121" s="35"/>
      <c r="G121" s="35"/>
      <c r="H121" s="17">
        <v>345.2221</v>
      </c>
    </row>
    <row r="122" spans="1:8" ht="15.75" hidden="1" outlineLevel="1">
      <c r="A122" s="35" t="s">
        <v>27</v>
      </c>
      <c r="B122" s="35"/>
      <c r="C122" s="35"/>
      <c r="D122" s="35"/>
      <c r="E122" s="35"/>
      <c r="F122" s="35"/>
      <c r="G122" s="35"/>
      <c r="H122" s="21">
        <f>D124+D128</f>
        <v>10621.865999999998</v>
      </c>
    </row>
    <row r="123" spans="1:8" ht="15.75" hidden="1" outlineLevel="1">
      <c r="A123" s="35" t="s">
        <v>20</v>
      </c>
      <c r="B123" s="35"/>
      <c r="C123" s="14"/>
      <c r="D123" s="14"/>
      <c r="E123" s="14"/>
      <c r="F123" s="14"/>
      <c r="G123" s="14"/>
      <c r="H123" s="23"/>
    </row>
    <row r="124" spans="1:8" ht="15.75" hidden="1" outlineLevel="1">
      <c r="A124" s="37" t="s">
        <v>28</v>
      </c>
      <c r="B124" s="37"/>
      <c r="C124" s="37"/>
      <c r="D124" s="17">
        <f>D125+D126+D127</f>
        <v>3.4800000000000004</v>
      </c>
      <c r="E124" s="7"/>
      <c r="F124" s="8"/>
      <c r="G124" s="8"/>
      <c r="H124" s="8"/>
    </row>
    <row r="125" spans="1:8" ht="15.75" hidden="1" outlineLevel="1">
      <c r="A125" s="38" t="s">
        <v>29</v>
      </c>
      <c r="B125" s="38"/>
      <c r="C125" s="38"/>
      <c r="D125" s="17">
        <v>1.083</v>
      </c>
      <c r="E125" s="7"/>
      <c r="F125" s="8"/>
      <c r="G125" s="8"/>
      <c r="H125" s="8"/>
    </row>
    <row r="126" spans="1:8" ht="15.75" hidden="1" outlineLevel="1">
      <c r="A126" s="38" t="s">
        <v>30</v>
      </c>
      <c r="B126" s="38"/>
      <c r="C126" s="38"/>
      <c r="D126" s="17">
        <v>1.455</v>
      </c>
      <c r="E126" s="7"/>
      <c r="F126" s="8"/>
      <c r="G126" s="8"/>
      <c r="H126" s="8"/>
    </row>
    <row r="127" spans="1:8" ht="15.75" hidden="1" outlineLevel="1">
      <c r="A127" s="38" t="s">
        <v>31</v>
      </c>
      <c r="B127" s="38"/>
      <c r="C127" s="38"/>
      <c r="D127" s="17">
        <v>0.942</v>
      </c>
      <c r="E127" s="7"/>
      <c r="F127" s="8"/>
      <c r="G127" s="8"/>
      <c r="H127" s="8"/>
    </row>
    <row r="128" spans="1:8" ht="15.75" hidden="1" outlineLevel="1">
      <c r="A128" s="37" t="s">
        <v>32</v>
      </c>
      <c r="B128" s="37"/>
      <c r="C128" s="37"/>
      <c r="D128" s="17">
        <f>D129+D130</f>
        <v>10618.385999999999</v>
      </c>
      <c r="E128" s="7"/>
      <c r="F128" s="8"/>
      <c r="G128" s="8"/>
      <c r="H128" s="8"/>
    </row>
    <row r="129" spans="1:8" ht="15.75" hidden="1" outlineLevel="1">
      <c r="A129" s="38" t="s">
        <v>29</v>
      </c>
      <c r="B129" s="38"/>
      <c r="C129" s="38"/>
      <c r="D129" s="17">
        <v>3729.4670000000015</v>
      </c>
      <c r="E129" s="7"/>
      <c r="F129" s="8"/>
      <c r="G129" s="8"/>
      <c r="H129" s="8"/>
    </row>
    <row r="130" spans="1:8" ht="15.75" hidden="1" outlineLevel="1">
      <c r="A130" s="38" t="s">
        <v>31</v>
      </c>
      <c r="B130" s="38"/>
      <c r="C130" s="38"/>
      <c r="D130" s="17">
        <v>6888.918999999997</v>
      </c>
      <c r="E130" s="7"/>
      <c r="F130" s="8"/>
      <c r="G130" s="8"/>
      <c r="H130" s="8"/>
    </row>
    <row r="131" spans="1:8" ht="15.75" hidden="1" outlineLevel="1">
      <c r="A131" s="35" t="s">
        <v>33</v>
      </c>
      <c r="B131" s="35"/>
      <c r="C131" s="35"/>
      <c r="D131" s="35"/>
      <c r="E131" s="35"/>
      <c r="F131" s="35"/>
      <c r="G131" s="35"/>
      <c r="H131" s="17">
        <v>551224.57</v>
      </c>
    </row>
    <row r="132" spans="1:8" ht="15.75" hidden="1" outlineLevel="1">
      <c r="A132" s="35" t="s">
        <v>55</v>
      </c>
      <c r="B132" s="35"/>
      <c r="C132" s="35"/>
      <c r="D132" s="35"/>
      <c r="E132" s="35"/>
      <c r="F132" s="35"/>
      <c r="G132" s="35"/>
      <c r="H132" s="17">
        <v>32051.300000000003</v>
      </c>
    </row>
    <row r="133" spans="1:8" ht="15.75" hidden="1" outlineLevel="1">
      <c r="A133" s="35" t="s">
        <v>36</v>
      </c>
      <c r="B133" s="35"/>
      <c r="C133" s="35"/>
      <c r="D133" s="35"/>
      <c r="E133" s="35"/>
      <c r="F133" s="35"/>
      <c r="G133" s="35"/>
      <c r="H133" s="17">
        <f>E135+E136+E137+E138+E139</f>
        <v>167496.26600000012</v>
      </c>
    </row>
    <row r="134" spans="1:8" ht="15.75" hidden="1" outlineLevel="1">
      <c r="A134" s="35" t="s">
        <v>20</v>
      </c>
      <c r="B134" s="35"/>
      <c r="C134" s="14"/>
      <c r="D134" s="14"/>
      <c r="E134" s="14"/>
      <c r="F134" s="14"/>
      <c r="G134" s="14"/>
      <c r="H134" s="23"/>
    </row>
    <row r="135" spans="1:8" ht="15.75" hidden="1" outlineLevel="1">
      <c r="A135" s="36" t="s">
        <v>37</v>
      </c>
      <c r="B135" s="36"/>
      <c r="C135" s="36"/>
      <c r="D135" s="36"/>
      <c r="E135" s="17">
        <v>10621.865999999998</v>
      </c>
      <c r="G135" s="8"/>
      <c r="H135" s="8"/>
    </row>
    <row r="136" spans="1:8" ht="15.75" hidden="1" outlineLevel="1">
      <c r="A136" s="36" t="s">
        <v>38</v>
      </c>
      <c r="B136" s="36"/>
      <c r="C136" s="36"/>
      <c r="D136" s="36"/>
      <c r="E136" s="21">
        <v>117190.97500000011</v>
      </c>
      <c r="G136" s="8"/>
      <c r="H136" s="8"/>
    </row>
    <row r="137" spans="1:8" ht="15.75" hidden="1" outlineLevel="1">
      <c r="A137" s="36" t="s">
        <v>39</v>
      </c>
      <c r="B137" s="36"/>
      <c r="C137" s="36"/>
      <c r="D137" s="36"/>
      <c r="E137" s="21">
        <v>39683.42500000003</v>
      </c>
      <c r="G137" s="8"/>
      <c r="H137" s="8"/>
    </row>
    <row r="138" spans="1:8" ht="15.75" hidden="1" outlineLevel="1">
      <c r="A138" s="36" t="s">
        <v>40</v>
      </c>
      <c r="B138" s="36"/>
      <c r="C138" s="36"/>
      <c r="D138" s="36"/>
      <c r="E138" s="22">
        <v>0</v>
      </c>
      <c r="G138" s="8"/>
      <c r="H138" s="8"/>
    </row>
    <row r="139" spans="1:8" ht="15.75" hidden="1" outlineLevel="1">
      <c r="A139" s="36" t="s">
        <v>41</v>
      </c>
      <c r="B139" s="36"/>
      <c r="C139" s="36"/>
      <c r="D139" s="36"/>
      <c r="E139" s="22">
        <v>0</v>
      </c>
      <c r="G139" s="8"/>
      <c r="H139" s="8"/>
    </row>
    <row r="140" spans="1:8" ht="15.75" hidden="1" outlineLevel="1">
      <c r="A140" s="35" t="s">
        <v>42</v>
      </c>
      <c r="B140" s="35"/>
      <c r="C140" s="35"/>
      <c r="D140" s="35"/>
      <c r="E140" s="35"/>
      <c r="F140" s="35"/>
      <c r="G140" s="35"/>
      <c r="H140" s="17">
        <v>194187.4</v>
      </c>
    </row>
    <row r="141" spans="1:8" ht="15.75" hidden="1" outlineLevel="1">
      <c r="A141" s="35" t="s">
        <v>43</v>
      </c>
      <c r="B141" s="35"/>
      <c r="C141" s="35"/>
      <c r="D141" s="35"/>
      <c r="E141" s="35"/>
      <c r="F141" s="35"/>
      <c r="G141" s="35"/>
      <c r="H141" s="12">
        <v>0</v>
      </c>
    </row>
    <row r="142" ht="15.75" hidden="1" outlineLevel="1"/>
    <row r="143" spans="1:8" ht="15.75" hidden="1" outlineLevel="1">
      <c r="A143" s="43" t="s">
        <v>58</v>
      </c>
      <c r="B143" s="43"/>
      <c r="C143" s="43"/>
      <c r="D143" s="43"/>
      <c r="E143" s="43"/>
      <c r="F143" s="43"/>
      <c r="G143" s="43"/>
      <c r="H143" s="43"/>
    </row>
    <row r="144" spans="1:8" ht="15.75" hidden="1" outlineLevel="1">
      <c r="A144" s="44" t="s">
        <v>11</v>
      </c>
      <c r="B144" s="44"/>
      <c r="C144" s="44"/>
      <c r="D144" s="44"/>
      <c r="E144" s="44"/>
      <c r="F144" s="44"/>
      <c r="G144" s="44"/>
      <c r="H144" s="12">
        <f>ROUND(H147+H148*H149+H179,2)</f>
        <v>2485.19</v>
      </c>
    </row>
    <row r="145" spans="1:5" ht="15.75" hidden="1" outlineLevel="1">
      <c r="A145" s="7"/>
      <c r="B145" s="7"/>
      <c r="C145" s="13"/>
      <c r="D145" s="13"/>
      <c r="E145" s="13"/>
    </row>
    <row r="146" spans="1:8" ht="15.75" hidden="1" outlineLevel="1">
      <c r="A146" s="44" t="s">
        <v>12</v>
      </c>
      <c r="B146" s="44"/>
      <c r="C146" s="44"/>
      <c r="D146" s="44"/>
      <c r="E146" s="44"/>
      <c r="F146" s="44"/>
      <c r="G146" s="44"/>
      <c r="H146" s="44"/>
    </row>
    <row r="147" spans="1:8" ht="15.75" hidden="1" outlineLevel="1">
      <c r="A147" s="39" t="s">
        <v>13</v>
      </c>
      <c r="B147" s="39"/>
      <c r="C147" s="39"/>
      <c r="D147" s="39"/>
      <c r="E147" s="39"/>
      <c r="F147" s="39"/>
      <c r="G147" s="39"/>
      <c r="H147" s="12">
        <v>1137.97</v>
      </c>
    </row>
    <row r="148" spans="1:8" ht="15.75" hidden="1" outlineLevel="1">
      <c r="A148" s="39" t="s">
        <v>14</v>
      </c>
      <c r="B148" s="39"/>
      <c r="C148" s="39"/>
      <c r="D148" s="39"/>
      <c r="E148" s="39"/>
      <c r="F148" s="39"/>
      <c r="G148" s="39"/>
      <c r="H148" s="12">
        <v>812853.43</v>
      </c>
    </row>
    <row r="149" spans="1:8" ht="15.75" hidden="1" outlineLevel="1">
      <c r="A149" s="39" t="s">
        <v>15</v>
      </c>
      <c r="B149" s="39"/>
      <c r="C149" s="39"/>
      <c r="D149" s="39"/>
      <c r="E149" s="39"/>
      <c r="F149" s="39"/>
      <c r="G149" s="39"/>
      <c r="H149" s="15">
        <f>(H150+H151-(H152+H159))/(H169+H170-(H171+H178))</f>
        <v>0.0016573990202068869</v>
      </c>
    </row>
    <row r="150" spans="1:8" ht="15.75" hidden="1" outlineLevel="1">
      <c r="A150" s="39" t="s">
        <v>16</v>
      </c>
      <c r="B150" s="39"/>
      <c r="C150" s="39"/>
      <c r="D150" s="39"/>
      <c r="E150" s="39"/>
      <c r="F150" s="39"/>
      <c r="G150" s="39"/>
      <c r="H150" s="17">
        <v>925.971</v>
      </c>
    </row>
    <row r="151" spans="1:8" ht="15.75" hidden="1" outlineLevel="1">
      <c r="A151" s="39" t="s">
        <v>17</v>
      </c>
      <c r="B151" s="39"/>
      <c r="C151" s="39"/>
      <c r="D151" s="39"/>
      <c r="E151" s="39"/>
      <c r="F151" s="39"/>
      <c r="G151" s="39"/>
      <c r="H151" s="17">
        <v>46.581</v>
      </c>
    </row>
    <row r="152" spans="1:8" ht="15.75" hidden="1" outlineLevel="1">
      <c r="A152" s="39" t="s">
        <v>18</v>
      </c>
      <c r="B152" s="39"/>
      <c r="C152" s="39"/>
      <c r="D152" s="39"/>
      <c r="E152" s="39"/>
      <c r="F152" s="39"/>
      <c r="G152" s="39"/>
      <c r="H152" s="17">
        <f>E154+E155+E156+E157+E158</f>
        <v>315.64829122496093</v>
      </c>
    </row>
    <row r="153" spans="1:8" ht="15.75" hidden="1" outlineLevel="1">
      <c r="A153" s="39" t="s">
        <v>20</v>
      </c>
      <c r="B153" s="39"/>
      <c r="C153" s="14"/>
      <c r="D153" s="14"/>
      <c r="E153" s="14"/>
      <c r="F153" s="14"/>
      <c r="G153" s="14"/>
      <c r="H153" s="19"/>
    </row>
    <row r="154" spans="1:8" ht="15.75" hidden="1" outlineLevel="1">
      <c r="A154" s="36" t="s">
        <v>21</v>
      </c>
      <c r="B154" s="36"/>
      <c r="C154" s="36"/>
      <c r="D154" s="36"/>
      <c r="E154" s="17">
        <v>21.568649824960907</v>
      </c>
      <c r="G154" s="8"/>
      <c r="H154" s="8"/>
    </row>
    <row r="155" spans="1:8" ht="15.75" hidden="1" outlineLevel="1">
      <c r="A155" s="36" t="s">
        <v>22</v>
      </c>
      <c r="B155" s="36"/>
      <c r="C155" s="36"/>
      <c r="D155" s="36"/>
      <c r="E155" s="21">
        <v>233.98395600000003</v>
      </c>
      <c r="G155" s="8"/>
      <c r="H155" s="8"/>
    </row>
    <row r="156" spans="1:8" ht="15.75" hidden="1" outlineLevel="1">
      <c r="A156" s="36" t="s">
        <v>23</v>
      </c>
      <c r="B156" s="36"/>
      <c r="C156" s="36"/>
      <c r="D156" s="36"/>
      <c r="E156" s="21">
        <v>60.095685399999965</v>
      </c>
      <c r="G156" s="8"/>
      <c r="H156" s="8"/>
    </row>
    <row r="157" spans="1:8" ht="15.75" hidden="1" outlineLevel="1">
      <c r="A157" s="36" t="s">
        <v>24</v>
      </c>
      <c r="B157" s="36"/>
      <c r="C157" s="36"/>
      <c r="D157" s="36"/>
      <c r="E157" s="22">
        <v>0</v>
      </c>
      <c r="G157" s="8"/>
      <c r="H157" s="8"/>
    </row>
    <row r="158" spans="1:8" ht="15.75" hidden="1" outlineLevel="1">
      <c r="A158" s="36" t="s">
        <v>25</v>
      </c>
      <c r="B158" s="36"/>
      <c r="C158" s="36"/>
      <c r="D158" s="36"/>
      <c r="E158" s="22">
        <v>0</v>
      </c>
      <c r="G158" s="8"/>
      <c r="H158" s="8"/>
    </row>
    <row r="159" spans="1:8" ht="15.75" hidden="1" outlineLevel="1">
      <c r="A159" s="35" t="s">
        <v>26</v>
      </c>
      <c r="B159" s="35"/>
      <c r="C159" s="35"/>
      <c r="D159" s="35"/>
      <c r="E159" s="35"/>
      <c r="F159" s="35"/>
      <c r="G159" s="35"/>
      <c r="H159" s="17">
        <v>327.5395</v>
      </c>
    </row>
    <row r="160" spans="1:8" ht="15.75" hidden="1" outlineLevel="1">
      <c r="A160" s="35" t="s">
        <v>27</v>
      </c>
      <c r="B160" s="35"/>
      <c r="C160" s="35"/>
      <c r="D160" s="35"/>
      <c r="E160" s="35"/>
      <c r="F160" s="35"/>
      <c r="G160" s="35"/>
      <c r="H160" s="21">
        <f>D162+D166</f>
        <v>8762.735999999995</v>
      </c>
    </row>
    <row r="161" spans="1:8" ht="15.75" hidden="1" outlineLevel="1">
      <c r="A161" s="35" t="s">
        <v>20</v>
      </c>
      <c r="B161" s="35"/>
      <c r="C161" s="14"/>
      <c r="D161" s="14"/>
      <c r="E161" s="14"/>
      <c r="F161" s="14"/>
      <c r="G161" s="14"/>
      <c r="H161" s="23"/>
    </row>
    <row r="162" spans="1:8" ht="15.75" hidden="1" outlineLevel="1">
      <c r="A162" s="37" t="s">
        <v>28</v>
      </c>
      <c r="B162" s="37"/>
      <c r="C162" s="37"/>
      <c r="D162" s="17">
        <f>D163+D164+D165</f>
        <v>3.4579999999999997</v>
      </c>
      <c r="E162" s="7"/>
      <c r="F162" s="8"/>
      <c r="G162" s="8"/>
      <c r="H162" s="8"/>
    </row>
    <row r="163" spans="1:8" ht="15.75" hidden="1" outlineLevel="1">
      <c r="A163" s="38" t="s">
        <v>29</v>
      </c>
      <c r="B163" s="38"/>
      <c r="C163" s="38"/>
      <c r="D163" s="17">
        <v>0.993</v>
      </c>
      <c r="E163" s="7"/>
      <c r="F163" s="8"/>
      <c r="G163" s="8"/>
      <c r="H163" s="8"/>
    </row>
    <row r="164" spans="1:8" ht="15.75" hidden="1" outlineLevel="1">
      <c r="A164" s="38" t="s">
        <v>30</v>
      </c>
      <c r="B164" s="38"/>
      <c r="C164" s="38"/>
      <c r="D164" s="17">
        <v>1.553</v>
      </c>
      <c r="E164" s="7"/>
      <c r="F164" s="8"/>
      <c r="G164" s="8"/>
      <c r="H164" s="8"/>
    </row>
    <row r="165" spans="1:8" ht="15.75" hidden="1" outlineLevel="1">
      <c r="A165" s="38" t="s">
        <v>31</v>
      </c>
      <c r="B165" s="38"/>
      <c r="C165" s="38"/>
      <c r="D165" s="17">
        <v>0.912</v>
      </c>
      <c r="E165" s="7"/>
      <c r="F165" s="8"/>
      <c r="G165" s="8"/>
      <c r="H165" s="8"/>
    </row>
    <row r="166" spans="1:8" ht="15.75" hidden="1" outlineLevel="1">
      <c r="A166" s="37" t="s">
        <v>32</v>
      </c>
      <c r="B166" s="37"/>
      <c r="C166" s="37"/>
      <c r="D166" s="17">
        <f>D167+D168</f>
        <v>8759.277999999995</v>
      </c>
      <c r="E166" s="7"/>
      <c r="F166" s="8"/>
      <c r="G166" s="8"/>
      <c r="H166" s="8"/>
    </row>
    <row r="167" spans="1:8" ht="15.75" hidden="1" outlineLevel="1">
      <c r="A167" s="38" t="s">
        <v>29</v>
      </c>
      <c r="B167" s="38"/>
      <c r="C167" s="38"/>
      <c r="D167" s="17">
        <v>3085.343000000003</v>
      </c>
      <c r="E167" s="7"/>
      <c r="F167" s="8"/>
      <c r="G167" s="8"/>
      <c r="H167" s="8"/>
    </row>
    <row r="168" spans="1:8" ht="15.75" hidden="1" outlineLevel="1">
      <c r="A168" s="38" t="s">
        <v>31</v>
      </c>
      <c r="B168" s="38"/>
      <c r="C168" s="38"/>
      <c r="D168" s="17">
        <v>5673.934999999991</v>
      </c>
      <c r="E168" s="7"/>
      <c r="F168" s="8"/>
      <c r="G168" s="8"/>
      <c r="H168" s="8"/>
    </row>
    <row r="169" spans="1:8" ht="15.75" hidden="1" outlineLevel="1">
      <c r="A169" s="35" t="s">
        <v>33</v>
      </c>
      <c r="B169" s="35"/>
      <c r="C169" s="35"/>
      <c r="D169" s="35"/>
      <c r="E169" s="35"/>
      <c r="F169" s="35"/>
      <c r="G169" s="35"/>
      <c r="H169" s="17">
        <v>516804.11</v>
      </c>
    </row>
    <row r="170" spans="1:8" ht="15.75" hidden="1" outlineLevel="1">
      <c r="A170" s="35" t="s">
        <v>55</v>
      </c>
      <c r="B170" s="35"/>
      <c r="C170" s="35"/>
      <c r="D170" s="35"/>
      <c r="E170" s="35"/>
      <c r="F170" s="35"/>
      <c r="G170" s="35"/>
      <c r="H170" s="17">
        <v>29166.389</v>
      </c>
    </row>
    <row r="171" spans="1:8" ht="15.75" hidden="1" outlineLevel="1">
      <c r="A171" s="35" t="s">
        <v>36</v>
      </c>
      <c r="B171" s="35"/>
      <c r="C171" s="35"/>
      <c r="D171" s="35"/>
      <c r="E171" s="35"/>
      <c r="F171" s="35"/>
      <c r="G171" s="35"/>
      <c r="H171" s="17">
        <f>E173+E174+E175+E176+E177</f>
        <v>163005.95399999997</v>
      </c>
    </row>
    <row r="172" spans="1:8" ht="15.75" hidden="1" outlineLevel="1">
      <c r="A172" s="35" t="s">
        <v>20</v>
      </c>
      <c r="B172" s="35"/>
      <c r="C172" s="14"/>
      <c r="D172" s="14"/>
      <c r="E172" s="14"/>
      <c r="F172" s="14"/>
      <c r="G172" s="14"/>
      <c r="H172" s="23"/>
    </row>
    <row r="173" spans="1:8" ht="15.75" hidden="1" outlineLevel="1">
      <c r="A173" s="36" t="s">
        <v>37</v>
      </c>
      <c r="B173" s="36"/>
      <c r="C173" s="36"/>
      <c r="D173" s="36"/>
      <c r="E173" s="17">
        <v>8762.735999999995</v>
      </c>
      <c r="G173" s="8"/>
      <c r="H173" s="8"/>
    </row>
    <row r="174" spans="1:8" ht="15.75" hidden="1" outlineLevel="1">
      <c r="A174" s="36" t="s">
        <v>38</v>
      </c>
      <c r="B174" s="36"/>
      <c r="C174" s="36"/>
      <c r="D174" s="36"/>
      <c r="E174" s="21">
        <v>116842.60600000003</v>
      </c>
      <c r="G174" s="8"/>
      <c r="H174" s="8"/>
    </row>
    <row r="175" spans="1:8" ht="15.75" hidden="1" outlineLevel="1">
      <c r="A175" s="36" t="s">
        <v>39</v>
      </c>
      <c r="B175" s="36"/>
      <c r="C175" s="36"/>
      <c r="D175" s="36"/>
      <c r="E175" s="21">
        <v>37400.61199999996</v>
      </c>
      <c r="G175" s="8"/>
      <c r="H175" s="8"/>
    </row>
    <row r="176" spans="1:8" ht="15.75" hidden="1" outlineLevel="1">
      <c r="A176" s="36" t="s">
        <v>40</v>
      </c>
      <c r="B176" s="36"/>
      <c r="C176" s="36"/>
      <c r="D176" s="36"/>
      <c r="E176" s="22">
        <v>0</v>
      </c>
      <c r="G176" s="8"/>
      <c r="H176" s="8"/>
    </row>
    <row r="177" spans="1:8" ht="15.75" hidden="1" outlineLevel="1">
      <c r="A177" s="36" t="s">
        <v>41</v>
      </c>
      <c r="B177" s="36"/>
      <c r="C177" s="36"/>
      <c r="D177" s="36"/>
      <c r="E177" s="22">
        <v>0</v>
      </c>
      <c r="G177" s="8"/>
      <c r="H177" s="8"/>
    </row>
    <row r="178" spans="1:8" ht="15.75" hidden="1" outlineLevel="1">
      <c r="A178" s="35" t="s">
        <v>42</v>
      </c>
      <c r="B178" s="35"/>
      <c r="C178" s="35"/>
      <c r="D178" s="35"/>
      <c r="E178" s="35"/>
      <c r="F178" s="35"/>
      <c r="G178" s="35"/>
      <c r="H178" s="17">
        <v>184241</v>
      </c>
    </row>
    <row r="179" spans="1:8" ht="15.75" hidden="1" outlineLevel="1">
      <c r="A179" s="35" t="s">
        <v>43</v>
      </c>
      <c r="B179" s="35"/>
      <c r="C179" s="35"/>
      <c r="D179" s="35"/>
      <c r="E179" s="35"/>
      <c r="F179" s="35"/>
      <c r="G179" s="35"/>
      <c r="H179" s="12">
        <v>0</v>
      </c>
    </row>
    <row r="180" ht="15.75" hidden="1" outlineLevel="1"/>
    <row r="181" spans="1:8" ht="15.75" hidden="1" outlineLevel="1">
      <c r="A181" s="43" t="s">
        <v>59</v>
      </c>
      <c r="B181" s="43"/>
      <c r="C181" s="43"/>
      <c r="D181" s="43"/>
      <c r="E181" s="43"/>
      <c r="F181" s="43"/>
      <c r="G181" s="43"/>
      <c r="H181" s="43"/>
    </row>
    <row r="182" spans="1:8" ht="15.75" hidden="1" outlineLevel="1">
      <c r="A182" s="44" t="s">
        <v>11</v>
      </c>
      <c r="B182" s="44"/>
      <c r="C182" s="44"/>
      <c r="D182" s="44"/>
      <c r="E182" s="44"/>
      <c r="F182" s="44"/>
      <c r="G182" s="44"/>
      <c r="H182" s="12">
        <f>ROUND(H185+H186*H187+H217,2)</f>
        <v>2325.17</v>
      </c>
    </row>
    <row r="183" spans="1:5" ht="15.75" hidden="1" outlineLevel="1">
      <c r="A183" s="7"/>
      <c r="B183" s="7"/>
      <c r="C183" s="13"/>
      <c r="D183" s="13"/>
      <c r="E183" s="13"/>
    </row>
    <row r="184" spans="1:8" ht="15.75" hidden="1" outlineLevel="1">
      <c r="A184" s="44" t="s">
        <v>12</v>
      </c>
      <c r="B184" s="44"/>
      <c r="C184" s="44"/>
      <c r="D184" s="44"/>
      <c r="E184" s="44"/>
      <c r="F184" s="44"/>
      <c r="G184" s="44"/>
      <c r="H184" s="44"/>
    </row>
    <row r="185" spans="1:8" ht="15.75" hidden="1" outlineLevel="1">
      <c r="A185" s="39" t="s">
        <v>13</v>
      </c>
      <c r="B185" s="39"/>
      <c r="C185" s="39"/>
      <c r="D185" s="39"/>
      <c r="E185" s="39"/>
      <c r="F185" s="39"/>
      <c r="G185" s="39"/>
      <c r="H185" s="12">
        <v>1152.25</v>
      </c>
    </row>
    <row r="186" spans="1:8" ht="15.75" hidden="1" outlineLevel="1">
      <c r="A186" s="39" t="s">
        <v>14</v>
      </c>
      <c r="B186" s="39"/>
      <c r="C186" s="39"/>
      <c r="D186" s="39"/>
      <c r="E186" s="39"/>
      <c r="F186" s="39"/>
      <c r="G186" s="39"/>
      <c r="H186" s="12">
        <v>849280.98</v>
      </c>
    </row>
    <row r="187" spans="1:8" ht="15.75" hidden="1" outlineLevel="1">
      <c r="A187" s="39" t="s">
        <v>15</v>
      </c>
      <c r="B187" s="39"/>
      <c r="C187" s="39"/>
      <c r="D187" s="39"/>
      <c r="E187" s="39"/>
      <c r="F187" s="39"/>
      <c r="G187" s="39"/>
      <c r="H187" s="15">
        <f>(H188+H189-(H190+H197))/(H207+H208-(H209+H216))</f>
        <v>0.0013810703019208935</v>
      </c>
    </row>
    <row r="188" spans="1:8" ht="15.75" hidden="1" outlineLevel="1">
      <c r="A188" s="39" t="s">
        <v>16</v>
      </c>
      <c r="B188" s="39"/>
      <c r="C188" s="39"/>
      <c r="D188" s="39"/>
      <c r="E188" s="39"/>
      <c r="F188" s="39"/>
      <c r="G188" s="39"/>
      <c r="H188" s="17">
        <v>827.556</v>
      </c>
    </row>
    <row r="189" spans="1:8" ht="15.75" hidden="1" outlineLevel="1">
      <c r="A189" s="39" t="s">
        <v>17</v>
      </c>
      <c r="B189" s="39"/>
      <c r="C189" s="39"/>
      <c r="D189" s="39"/>
      <c r="E189" s="39"/>
      <c r="F189" s="39"/>
      <c r="G189" s="39"/>
      <c r="H189" s="17">
        <v>38.224999999999994</v>
      </c>
    </row>
    <row r="190" spans="1:8" ht="15.75" hidden="1" outlineLevel="1">
      <c r="A190" s="39" t="s">
        <v>18</v>
      </c>
      <c r="B190" s="39"/>
      <c r="C190" s="39"/>
      <c r="D190" s="39"/>
      <c r="E190" s="39"/>
      <c r="F190" s="39"/>
      <c r="G190" s="39"/>
      <c r="H190" s="17">
        <f>E192+E193+E194+E195+E196</f>
        <v>278.97483403292017</v>
      </c>
    </row>
    <row r="191" spans="1:8" ht="15.75" hidden="1" outlineLevel="1">
      <c r="A191" s="39" t="s">
        <v>20</v>
      </c>
      <c r="B191" s="39"/>
      <c r="C191" s="14"/>
      <c r="D191" s="14"/>
      <c r="E191" s="14"/>
      <c r="F191" s="14"/>
      <c r="G191" s="14"/>
      <c r="H191" s="19"/>
    </row>
    <row r="192" spans="1:8" ht="15.75" hidden="1" outlineLevel="1">
      <c r="A192" s="36" t="s">
        <v>21</v>
      </c>
      <c r="B192" s="36"/>
      <c r="C192" s="36"/>
      <c r="D192" s="36"/>
      <c r="E192" s="17">
        <v>17.811232432920292</v>
      </c>
      <c r="G192" s="8"/>
      <c r="H192" s="8"/>
    </row>
    <row r="193" spans="1:8" ht="15.75" hidden="1" outlineLevel="1">
      <c r="A193" s="36" t="s">
        <v>22</v>
      </c>
      <c r="B193" s="36"/>
      <c r="C193" s="36"/>
      <c r="D193" s="36"/>
      <c r="E193" s="21">
        <v>205.99914229999985</v>
      </c>
      <c r="G193" s="8"/>
      <c r="H193" s="8"/>
    </row>
    <row r="194" spans="1:8" ht="15.75" hidden="1" outlineLevel="1">
      <c r="A194" s="36" t="s">
        <v>23</v>
      </c>
      <c r="B194" s="36"/>
      <c r="C194" s="36"/>
      <c r="D194" s="36"/>
      <c r="E194" s="21">
        <v>55.16445930000005</v>
      </c>
      <c r="G194" s="8"/>
      <c r="H194" s="8"/>
    </row>
    <row r="195" spans="1:8" ht="15.75" hidden="1" outlineLevel="1">
      <c r="A195" s="36" t="s">
        <v>24</v>
      </c>
      <c r="B195" s="36"/>
      <c r="C195" s="36"/>
      <c r="D195" s="36"/>
      <c r="E195" s="22">
        <v>0</v>
      </c>
      <c r="G195" s="8"/>
      <c r="H195" s="8"/>
    </row>
    <row r="196" spans="1:8" ht="15.75" hidden="1" outlineLevel="1">
      <c r="A196" s="36" t="s">
        <v>25</v>
      </c>
      <c r="B196" s="36"/>
      <c r="C196" s="36"/>
      <c r="D196" s="36"/>
      <c r="E196" s="22">
        <v>0</v>
      </c>
      <c r="G196" s="8"/>
      <c r="H196" s="8"/>
    </row>
    <row r="197" spans="1:8" ht="15.75" hidden="1" outlineLevel="1">
      <c r="A197" s="35" t="s">
        <v>26</v>
      </c>
      <c r="B197" s="35"/>
      <c r="C197" s="35"/>
      <c r="D197" s="35"/>
      <c r="E197" s="35"/>
      <c r="F197" s="35"/>
      <c r="G197" s="35"/>
      <c r="H197" s="17">
        <v>292.1068</v>
      </c>
    </row>
    <row r="198" spans="1:8" ht="15.75" hidden="1" outlineLevel="1">
      <c r="A198" s="35" t="s">
        <v>27</v>
      </c>
      <c r="B198" s="35"/>
      <c r="C198" s="35"/>
      <c r="D198" s="35"/>
      <c r="E198" s="35"/>
      <c r="F198" s="35"/>
      <c r="G198" s="35"/>
      <c r="H198" s="21">
        <f>D200+D204</f>
        <v>7718.769000000002</v>
      </c>
    </row>
    <row r="199" spans="1:8" ht="15.75" hidden="1" outlineLevel="1">
      <c r="A199" s="35" t="s">
        <v>20</v>
      </c>
      <c r="B199" s="35"/>
      <c r="C199" s="14"/>
      <c r="D199" s="14"/>
      <c r="E199" s="14"/>
      <c r="F199" s="14"/>
      <c r="G199" s="14"/>
      <c r="H199" s="23"/>
    </row>
    <row r="200" spans="1:8" ht="15.75" hidden="1" outlineLevel="1">
      <c r="A200" s="37" t="s">
        <v>28</v>
      </c>
      <c r="B200" s="37"/>
      <c r="C200" s="37"/>
      <c r="D200" s="17">
        <f>D201+D202+D203</f>
        <v>3.044</v>
      </c>
      <c r="E200" s="7"/>
      <c r="F200" s="8"/>
      <c r="G200" s="8"/>
      <c r="H200" s="8"/>
    </row>
    <row r="201" spans="1:8" ht="15.75" hidden="1" outlineLevel="1">
      <c r="A201" s="38" t="s">
        <v>29</v>
      </c>
      <c r="B201" s="38"/>
      <c r="C201" s="38"/>
      <c r="D201" s="17">
        <v>0.868</v>
      </c>
      <c r="E201" s="7"/>
      <c r="F201" s="8"/>
      <c r="G201" s="8"/>
      <c r="H201" s="8"/>
    </row>
    <row r="202" spans="1:8" ht="15.75" hidden="1" outlineLevel="1">
      <c r="A202" s="38" t="s">
        <v>30</v>
      </c>
      <c r="B202" s="38"/>
      <c r="C202" s="38"/>
      <c r="D202" s="17">
        <v>1.377</v>
      </c>
      <c r="E202" s="7"/>
      <c r="F202" s="8"/>
      <c r="G202" s="8"/>
      <c r="H202" s="8"/>
    </row>
    <row r="203" spans="1:8" ht="15.75" hidden="1" outlineLevel="1">
      <c r="A203" s="38" t="s">
        <v>31</v>
      </c>
      <c r="B203" s="38"/>
      <c r="C203" s="38"/>
      <c r="D203" s="17">
        <v>0.799</v>
      </c>
      <c r="E203" s="7"/>
      <c r="F203" s="8"/>
      <c r="G203" s="8"/>
      <c r="H203" s="8"/>
    </row>
    <row r="204" spans="1:8" ht="15.75" hidden="1" outlineLevel="1">
      <c r="A204" s="37" t="s">
        <v>32</v>
      </c>
      <c r="B204" s="37"/>
      <c r="C204" s="37"/>
      <c r="D204" s="17">
        <f>D205+D206</f>
        <v>7715.725000000002</v>
      </c>
      <c r="E204" s="7"/>
      <c r="F204" s="8"/>
      <c r="G204" s="8"/>
      <c r="H204" s="8"/>
    </row>
    <row r="205" spans="1:8" ht="15.75" hidden="1" outlineLevel="1">
      <c r="A205" s="38" t="s">
        <v>29</v>
      </c>
      <c r="B205" s="38"/>
      <c r="C205" s="38"/>
      <c r="D205" s="17">
        <v>3012.6120000000014</v>
      </c>
      <c r="E205" s="7"/>
      <c r="F205" s="8"/>
      <c r="G205" s="8"/>
      <c r="H205" s="8"/>
    </row>
    <row r="206" spans="1:8" ht="15.75" hidden="1" outlineLevel="1">
      <c r="A206" s="38" t="s">
        <v>31</v>
      </c>
      <c r="B206" s="38"/>
      <c r="C206" s="38"/>
      <c r="D206" s="17">
        <v>4703.113000000001</v>
      </c>
      <c r="E206" s="7"/>
      <c r="F206" s="8"/>
      <c r="G206" s="8"/>
      <c r="H206" s="8"/>
    </row>
    <row r="207" spans="1:8" ht="15.75" hidden="1" outlineLevel="1">
      <c r="A207" s="35" t="s">
        <v>33</v>
      </c>
      <c r="B207" s="35"/>
      <c r="C207" s="35"/>
      <c r="D207" s="35"/>
      <c r="E207" s="35"/>
      <c r="F207" s="35"/>
      <c r="G207" s="35"/>
      <c r="H207" s="17">
        <v>518685.542</v>
      </c>
    </row>
    <row r="208" spans="1:8" ht="15.75" hidden="1" outlineLevel="1">
      <c r="A208" s="35" t="s">
        <v>55</v>
      </c>
      <c r="B208" s="35"/>
      <c r="C208" s="35"/>
      <c r="D208" s="35"/>
      <c r="E208" s="35"/>
      <c r="F208" s="35"/>
      <c r="G208" s="35"/>
      <c r="H208" s="17">
        <v>26391.217</v>
      </c>
    </row>
    <row r="209" spans="1:8" ht="15.75" hidden="1" outlineLevel="1">
      <c r="A209" s="35" t="s">
        <v>36</v>
      </c>
      <c r="B209" s="35"/>
      <c r="C209" s="35"/>
      <c r="D209" s="35"/>
      <c r="E209" s="35"/>
      <c r="F209" s="35"/>
      <c r="G209" s="35"/>
      <c r="H209" s="17">
        <f>E211+E212+E213+E214+E215</f>
        <v>167381.89099999992</v>
      </c>
    </row>
    <row r="210" spans="1:8" ht="15.75" hidden="1" outlineLevel="1">
      <c r="A210" s="35" t="s">
        <v>20</v>
      </c>
      <c r="B210" s="35"/>
      <c r="C210" s="14"/>
      <c r="D210" s="14"/>
      <c r="E210" s="14"/>
      <c r="F210" s="14"/>
      <c r="G210" s="14"/>
      <c r="H210" s="23"/>
    </row>
    <row r="211" spans="1:8" ht="15.75" hidden="1" outlineLevel="1">
      <c r="A211" s="36" t="s">
        <v>37</v>
      </c>
      <c r="B211" s="36"/>
      <c r="C211" s="36"/>
      <c r="D211" s="36"/>
      <c r="E211" s="17">
        <v>7718.769000000002</v>
      </c>
      <c r="G211" s="8"/>
      <c r="H211" s="8"/>
    </row>
    <row r="212" spans="1:8" ht="15.75" hidden="1" outlineLevel="1">
      <c r="A212" s="36" t="s">
        <v>38</v>
      </c>
      <c r="B212" s="36"/>
      <c r="C212" s="36"/>
      <c r="D212" s="36"/>
      <c r="E212" s="21">
        <v>121004.90499999996</v>
      </c>
      <c r="G212" s="8"/>
      <c r="H212" s="8"/>
    </row>
    <row r="213" spans="1:8" ht="15.75" hidden="1" outlineLevel="1">
      <c r="A213" s="36" t="s">
        <v>39</v>
      </c>
      <c r="B213" s="36"/>
      <c r="C213" s="36"/>
      <c r="D213" s="36"/>
      <c r="E213" s="21">
        <v>38658.21699999997</v>
      </c>
      <c r="G213" s="8"/>
      <c r="H213" s="8"/>
    </row>
    <row r="214" spans="1:8" ht="15.75" hidden="1" outlineLevel="1">
      <c r="A214" s="36" t="s">
        <v>40</v>
      </c>
      <c r="B214" s="36"/>
      <c r="C214" s="36"/>
      <c r="D214" s="36"/>
      <c r="E214" s="22">
        <v>0</v>
      </c>
      <c r="G214" s="8"/>
      <c r="H214" s="8"/>
    </row>
    <row r="215" spans="1:8" ht="15.75" hidden="1" outlineLevel="1">
      <c r="A215" s="36" t="s">
        <v>41</v>
      </c>
      <c r="B215" s="36"/>
      <c r="C215" s="36"/>
      <c r="D215" s="36"/>
      <c r="E215" s="22">
        <v>0</v>
      </c>
      <c r="G215" s="8"/>
      <c r="H215" s="8"/>
    </row>
    <row r="216" spans="1:8" ht="15.75" hidden="1" outlineLevel="1">
      <c r="A216" s="35" t="s">
        <v>42</v>
      </c>
      <c r="B216" s="35"/>
      <c r="C216" s="35"/>
      <c r="D216" s="35"/>
      <c r="E216" s="35"/>
      <c r="F216" s="35"/>
      <c r="G216" s="35"/>
      <c r="H216" s="17">
        <v>164310.1</v>
      </c>
    </row>
    <row r="217" spans="1:8" ht="15.75" hidden="1" outlineLevel="1">
      <c r="A217" s="35" t="s">
        <v>43</v>
      </c>
      <c r="B217" s="35"/>
      <c r="C217" s="35"/>
      <c r="D217" s="35"/>
      <c r="E217" s="35"/>
      <c r="F217" s="35"/>
      <c r="G217" s="35"/>
      <c r="H217" s="12">
        <v>0</v>
      </c>
    </row>
    <row r="218" ht="15.75" hidden="1" outlineLevel="1"/>
    <row r="219" spans="1:8" ht="15.75" hidden="1" outlineLevel="1">
      <c r="A219" s="43" t="s">
        <v>60</v>
      </c>
      <c r="B219" s="43"/>
      <c r="C219" s="43"/>
      <c r="D219" s="43"/>
      <c r="E219" s="43"/>
      <c r="F219" s="43"/>
      <c r="G219" s="43"/>
      <c r="H219" s="43"/>
    </row>
    <row r="220" spans="1:8" ht="15.75" hidden="1" outlineLevel="1">
      <c r="A220" s="44" t="s">
        <v>11</v>
      </c>
      <c r="B220" s="44"/>
      <c r="C220" s="44"/>
      <c r="D220" s="44"/>
      <c r="E220" s="44"/>
      <c r="F220" s="44"/>
      <c r="G220" s="44"/>
      <c r="H220" s="12">
        <f>ROUND(H223+H224*H225+H255,2)</f>
        <v>2396.47</v>
      </c>
    </row>
    <row r="221" spans="1:5" ht="15.75" hidden="1" outlineLevel="1">
      <c r="A221" s="7"/>
      <c r="B221" s="7"/>
      <c r="C221" s="13"/>
      <c r="D221" s="13"/>
      <c r="E221" s="13"/>
    </row>
    <row r="222" spans="1:8" ht="15.75" hidden="1" outlineLevel="1">
      <c r="A222" s="44" t="s">
        <v>12</v>
      </c>
      <c r="B222" s="44"/>
      <c r="C222" s="44"/>
      <c r="D222" s="44"/>
      <c r="E222" s="44"/>
      <c r="F222" s="44"/>
      <c r="G222" s="44"/>
      <c r="H222" s="44"/>
    </row>
    <row r="223" spans="1:8" ht="15.75" hidden="1" outlineLevel="1">
      <c r="A223" s="39" t="s">
        <v>13</v>
      </c>
      <c r="B223" s="39"/>
      <c r="C223" s="39"/>
      <c r="D223" s="39"/>
      <c r="E223" s="39"/>
      <c r="F223" s="39"/>
      <c r="G223" s="39"/>
      <c r="H223" s="12">
        <v>1061.05</v>
      </c>
    </row>
    <row r="224" spans="1:8" ht="15.75" hidden="1" outlineLevel="1">
      <c r="A224" s="39" t="s">
        <v>14</v>
      </c>
      <c r="B224" s="39"/>
      <c r="C224" s="39"/>
      <c r="D224" s="39"/>
      <c r="E224" s="39"/>
      <c r="F224" s="39"/>
      <c r="G224" s="39"/>
      <c r="H224" s="12">
        <v>916307.46</v>
      </c>
    </row>
    <row r="225" spans="1:8" ht="15.75" hidden="1" outlineLevel="1">
      <c r="A225" s="39" t="s">
        <v>15</v>
      </c>
      <c r="B225" s="39"/>
      <c r="C225" s="39"/>
      <c r="D225" s="39"/>
      <c r="E225" s="39"/>
      <c r="F225" s="39"/>
      <c r="G225" s="39"/>
      <c r="H225" s="15">
        <f>(H226+H227-(H228+H235))/(H245+H246-(H247+H254))</f>
        <v>0.0014573901708387802</v>
      </c>
    </row>
    <row r="226" spans="1:8" ht="15.75" hidden="1" outlineLevel="1">
      <c r="A226" s="39" t="s">
        <v>16</v>
      </c>
      <c r="B226" s="39"/>
      <c r="C226" s="39"/>
      <c r="D226" s="39"/>
      <c r="E226" s="39"/>
      <c r="F226" s="39"/>
      <c r="G226" s="39"/>
      <c r="H226" s="17">
        <v>728.098</v>
      </c>
    </row>
    <row r="227" spans="1:8" ht="15.75" hidden="1" outlineLevel="1">
      <c r="A227" s="39" t="s">
        <v>17</v>
      </c>
      <c r="B227" s="39"/>
      <c r="C227" s="39"/>
      <c r="D227" s="39"/>
      <c r="E227" s="39"/>
      <c r="F227" s="39"/>
      <c r="G227" s="39"/>
      <c r="H227" s="17">
        <v>26.42</v>
      </c>
    </row>
    <row r="228" spans="1:8" ht="15.75" hidden="1" outlineLevel="1">
      <c r="A228" s="39" t="s">
        <v>18</v>
      </c>
      <c r="B228" s="39"/>
      <c r="C228" s="39"/>
      <c r="D228" s="39"/>
      <c r="E228" s="39"/>
      <c r="F228" s="39"/>
      <c r="G228" s="39"/>
      <c r="H228" s="17">
        <f>E230+E231+E232+E233+E234</f>
        <v>248.8460347136304</v>
      </c>
    </row>
    <row r="229" spans="1:8" ht="15.75" hidden="1" outlineLevel="1">
      <c r="A229" s="39" t="s">
        <v>20</v>
      </c>
      <c r="B229" s="39"/>
      <c r="C229" s="14"/>
      <c r="D229" s="14"/>
      <c r="E229" s="14"/>
      <c r="F229" s="14"/>
      <c r="G229" s="14"/>
      <c r="H229" s="19"/>
    </row>
    <row r="230" spans="1:8" ht="15.75" hidden="1" outlineLevel="1">
      <c r="A230" s="36" t="s">
        <v>21</v>
      </c>
      <c r="B230" s="36"/>
      <c r="C230" s="36"/>
      <c r="D230" s="36"/>
      <c r="E230" s="17">
        <v>14.076816913630637</v>
      </c>
      <c r="G230" s="8"/>
      <c r="H230" s="8"/>
    </row>
    <row r="231" spans="1:8" ht="15.75" hidden="1" outlineLevel="1">
      <c r="A231" s="36" t="s">
        <v>22</v>
      </c>
      <c r="B231" s="36"/>
      <c r="C231" s="36"/>
      <c r="D231" s="36"/>
      <c r="E231" s="21">
        <v>183.98476609999977</v>
      </c>
      <c r="G231" s="8"/>
      <c r="H231" s="8"/>
    </row>
    <row r="232" spans="1:8" ht="15.75" hidden="1" outlineLevel="1">
      <c r="A232" s="36" t="s">
        <v>23</v>
      </c>
      <c r="B232" s="36"/>
      <c r="C232" s="36"/>
      <c r="D232" s="36"/>
      <c r="E232" s="21">
        <v>50.78445169999997</v>
      </c>
      <c r="G232" s="8"/>
      <c r="H232" s="8"/>
    </row>
    <row r="233" spans="1:8" ht="15.75" hidden="1" outlineLevel="1">
      <c r="A233" s="36" t="s">
        <v>24</v>
      </c>
      <c r="B233" s="36"/>
      <c r="C233" s="36"/>
      <c r="D233" s="36"/>
      <c r="E233" s="22">
        <v>0</v>
      </c>
      <c r="G233" s="8"/>
      <c r="H233" s="8"/>
    </row>
    <row r="234" spans="1:8" ht="15.75" hidden="1" outlineLevel="1">
      <c r="A234" s="36" t="s">
        <v>25</v>
      </c>
      <c r="B234" s="36"/>
      <c r="C234" s="36"/>
      <c r="D234" s="36"/>
      <c r="E234" s="22">
        <v>0</v>
      </c>
      <c r="G234" s="8"/>
      <c r="H234" s="8"/>
    </row>
    <row r="235" spans="1:8" ht="15.75" hidden="1" outlineLevel="1">
      <c r="A235" s="35" t="s">
        <v>26</v>
      </c>
      <c r="B235" s="35"/>
      <c r="C235" s="35"/>
      <c r="D235" s="35"/>
      <c r="E235" s="35"/>
      <c r="F235" s="35"/>
      <c r="G235" s="35"/>
      <c r="H235" s="17">
        <v>285.5045</v>
      </c>
    </row>
    <row r="236" spans="1:8" ht="15.75" hidden="1" outlineLevel="1">
      <c r="A236" s="35" t="s">
        <v>27</v>
      </c>
      <c r="B236" s="35"/>
      <c r="C236" s="35"/>
      <c r="D236" s="35"/>
      <c r="E236" s="35"/>
      <c r="F236" s="35"/>
      <c r="G236" s="35"/>
      <c r="H236" s="21">
        <f>D238+D242</f>
        <v>6336.849000000006</v>
      </c>
    </row>
    <row r="237" spans="1:8" ht="15.75" hidden="1" outlineLevel="1">
      <c r="A237" s="35" t="s">
        <v>20</v>
      </c>
      <c r="B237" s="35"/>
      <c r="C237" s="14"/>
      <c r="D237" s="14"/>
      <c r="E237" s="14"/>
      <c r="F237" s="14"/>
      <c r="G237" s="14"/>
      <c r="H237" s="23"/>
    </row>
    <row r="238" spans="1:8" ht="15.75" hidden="1" outlineLevel="1">
      <c r="A238" s="37" t="s">
        <v>28</v>
      </c>
      <c r="B238" s="37"/>
      <c r="C238" s="37"/>
      <c r="D238" s="17">
        <f>D239+D240+D241</f>
        <v>2.652</v>
      </c>
      <c r="E238" s="7"/>
      <c r="F238" s="8"/>
      <c r="G238" s="8"/>
      <c r="H238" s="8"/>
    </row>
    <row r="239" spans="1:8" ht="15.75" hidden="1" outlineLevel="1">
      <c r="A239" s="38" t="s">
        <v>29</v>
      </c>
      <c r="B239" s="38"/>
      <c r="C239" s="38"/>
      <c r="D239" s="17">
        <v>0.746</v>
      </c>
      <c r="E239" s="7"/>
      <c r="F239" s="8"/>
      <c r="G239" s="8"/>
      <c r="H239" s="8"/>
    </row>
    <row r="240" spans="1:8" ht="15.75" hidden="1" outlineLevel="1">
      <c r="A240" s="38" t="s">
        <v>30</v>
      </c>
      <c r="B240" s="38"/>
      <c r="C240" s="38"/>
      <c r="D240" s="17">
        <v>1.131</v>
      </c>
      <c r="E240" s="7"/>
      <c r="F240" s="8"/>
      <c r="G240" s="8"/>
      <c r="H240" s="8"/>
    </row>
    <row r="241" spans="1:8" ht="15.75" hidden="1" outlineLevel="1">
      <c r="A241" s="38" t="s">
        <v>31</v>
      </c>
      <c r="B241" s="38"/>
      <c r="C241" s="38"/>
      <c r="D241" s="17">
        <v>0.775</v>
      </c>
      <c r="E241" s="7"/>
      <c r="F241" s="8"/>
      <c r="G241" s="8"/>
      <c r="H241" s="8"/>
    </row>
    <row r="242" spans="1:8" ht="15.75" hidden="1" outlineLevel="1">
      <c r="A242" s="37" t="s">
        <v>32</v>
      </c>
      <c r="B242" s="37"/>
      <c r="C242" s="37"/>
      <c r="D242" s="17">
        <f>D243+D244</f>
        <v>6334.197000000006</v>
      </c>
      <c r="E242" s="7"/>
      <c r="F242" s="8"/>
      <c r="G242" s="8"/>
      <c r="H242" s="8"/>
    </row>
    <row r="243" spans="1:8" ht="15.75" hidden="1" outlineLevel="1">
      <c r="A243" s="38" t="s">
        <v>29</v>
      </c>
      <c r="B243" s="38"/>
      <c r="C243" s="38"/>
      <c r="D243" s="17">
        <v>2446.514000000001</v>
      </c>
      <c r="E243" s="7"/>
      <c r="F243" s="8"/>
      <c r="G243" s="8"/>
      <c r="H243" s="8"/>
    </row>
    <row r="244" spans="1:8" ht="15.75" hidden="1" outlineLevel="1">
      <c r="A244" s="38" t="s">
        <v>31</v>
      </c>
      <c r="B244" s="38"/>
      <c r="C244" s="38"/>
      <c r="D244" s="17">
        <v>3887.6830000000045</v>
      </c>
      <c r="E244" s="7"/>
      <c r="F244" s="8"/>
      <c r="G244" s="8"/>
      <c r="H244" s="8"/>
    </row>
    <row r="245" spans="1:8" ht="15.75" hidden="1" outlineLevel="1">
      <c r="A245" s="35" t="s">
        <v>33</v>
      </c>
      <c r="B245" s="35"/>
      <c r="C245" s="35"/>
      <c r="D245" s="35"/>
      <c r="E245" s="35"/>
      <c r="F245" s="35"/>
      <c r="G245" s="35"/>
      <c r="H245" s="17">
        <v>441420.72</v>
      </c>
    </row>
    <row r="246" spans="1:8" ht="15.75" hidden="1" outlineLevel="1">
      <c r="A246" s="35" t="s">
        <v>55</v>
      </c>
      <c r="B246" s="35"/>
      <c r="C246" s="35"/>
      <c r="D246" s="35"/>
      <c r="E246" s="35"/>
      <c r="F246" s="35"/>
      <c r="G246" s="35"/>
      <c r="H246" s="17">
        <v>17576.396</v>
      </c>
    </row>
    <row r="247" spans="1:8" ht="15.75" hidden="1" outlineLevel="1">
      <c r="A247" s="35" t="s">
        <v>36</v>
      </c>
      <c r="B247" s="35"/>
      <c r="C247" s="35"/>
      <c r="D247" s="35"/>
      <c r="E247" s="35"/>
      <c r="F247" s="35"/>
      <c r="G247" s="35"/>
      <c r="H247" s="17">
        <f>E249+E250+E251+E252+E253</f>
        <v>147331.1370000001</v>
      </c>
    </row>
    <row r="248" spans="1:8" ht="15.75" hidden="1" outlineLevel="1">
      <c r="A248" s="35" t="s">
        <v>20</v>
      </c>
      <c r="B248" s="35"/>
      <c r="C248" s="14"/>
      <c r="D248" s="14"/>
      <c r="E248" s="14"/>
      <c r="F248" s="14"/>
      <c r="G248" s="14"/>
      <c r="H248" s="23"/>
    </row>
    <row r="249" spans="1:8" ht="15.75" hidden="1" outlineLevel="1">
      <c r="A249" s="36" t="s">
        <v>37</v>
      </c>
      <c r="B249" s="36"/>
      <c r="C249" s="36"/>
      <c r="D249" s="36"/>
      <c r="E249" s="17">
        <v>6336.849000000006</v>
      </c>
      <c r="G249" s="8"/>
      <c r="H249" s="8"/>
    </row>
    <row r="250" spans="1:8" ht="15.75" hidden="1" outlineLevel="1">
      <c r="A250" s="36" t="s">
        <v>38</v>
      </c>
      <c r="B250" s="36"/>
      <c r="C250" s="36"/>
      <c r="D250" s="36"/>
      <c r="E250" s="21">
        <v>106334.24400000011</v>
      </c>
      <c r="G250" s="8"/>
      <c r="H250" s="8"/>
    </row>
    <row r="251" spans="1:8" ht="15.75" hidden="1" outlineLevel="1">
      <c r="A251" s="36" t="s">
        <v>39</v>
      </c>
      <c r="B251" s="36"/>
      <c r="C251" s="36"/>
      <c r="D251" s="36"/>
      <c r="E251" s="21">
        <v>34660.04399999999</v>
      </c>
      <c r="G251" s="8"/>
      <c r="H251" s="8"/>
    </row>
    <row r="252" spans="1:8" ht="15.75" hidden="1" outlineLevel="1">
      <c r="A252" s="36" t="s">
        <v>40</v>
      </c>
      <c r="B252" s="36"/>
      <c r="C252" s="36"/>
      <c r="D252" s="36"/>
      <c r="E252" s="22">
        <v>0</v>
      </c>
      <c r="G252" s="8"/>
      <c r="H252" s="8"/>
    </row>
    <row r="253" spans="1:8" ht="15.75" hidden="1" outlineLevel="1">
      <c r="A253" s="36" t="s">
        <v>41</v>
      </c>
      <c r="B253" s="36"/>
      <c r="C253" s="36"/>
      <c r="D253" s="36"/>
      <c r="E253" s="22">
        <v>0</v>
      </c>
      <c r="G253" s="8"/>
      <c r="H253" s="8"/>
    </row>
    <row r="254" spans="1:8" ht="15.75" hidden="1" outlineLevel="1">
      <c r="A254" s="35" t="s">
        <v>42</v>
      </c>
      <c r="B254" s="35"/>
      <c r="C254" s="35"/>
      <c r="D254" s="35"/>
      <c r="E254" s="35"/>
      <c r="F254" s="35"/>
      <c r="G254" s="35"/>
      <c r="H254" s="17">
        <v>160596.3</v>
      </c>
    </row>
    <row r="255" spans="1:8" ht="15.75" hidden="1" outlineLevel="1">
      <c r="A255" s="35" t="s">
        <v>43</v>
      </c>
      <c r="B255" s="35"/>
      <c r="C255" s="35"/>
      <c r="D255" s="35"/>
      <c r="E255" s="35"/>
      <c r="F255" s="35"/>
      <c r="G255" s="35"/>
      <c r="H255" s="12">
        <v>0</v>
      </c>
    </row>
    <row r="256" ht="15.75" hidden="1" outlineLevel="1"/>
    <row r="257" spans="1:8" ht="15.75" hidden="1" outlineLevel="1">
      <c r="A257" s="43" t="s">
        <v>61</v>
      </c>
      <c r="B257" s="43"/>
      <c r="C257" s="43"/>
      <c r="D257" s="43"/>
      <c r="E257" s="43"/>
      <c r="F257" s="43"/>
      <c r="G257" s="43"/>
      <c r="H257" s="43"/>
    </row>
    <row r="258" spans="1:8" ht="15.75" hidden="1" outlineLevel="1">
      <c r="A258" s="44" t="s">
        <v>11</v>
      </c>
      <c r="B258" s="44"/>
      <c r="C258" s="44"/>
      <c r="D258" s="44"/>
      <c r="E258" s="44"/>
      <c r="F258" s="44"/>
      <c r="G258" s="44"/>
      <c r="H258" s="12">
        <f>ROUND(H261+H262*H263+H293,2)</f>
        <v>2633.88</v>
      </c>
    </row>
    <row r="259" spans="1:5" ht="15.75" hidden="1" outlineLevel="1">
      <c r="A259" s="7"/>
      <c r="B259" s="7"/>
      <c r="C259" s="13"/>
      <c r="D259" s="13"/>
      <c r="E259" s="13"/>
    </row>
    <row r="260" spans="1:8" ht="15.75" hidden="1" outlineLevel="1">
      <c r="A260" s="44" t="s">
        <v>12</v>
      </c>
      <c r="B260" s="44"/>
      <c r="C260" s="44"/>
      <c r="D260" s="44"/>
      <c r="E260" s="44"/>
      <c r="F260" s="44"/>
      <c r="G260" s="44"/>
      <c r="H260" s="44"/>
    </row>
    <row r="261" spans="1:8" ht="15.75" hidden="1" outlineLevel="1">
      <c r="A261" s="39" t="s">
        <v>13</v>
      </c>
      <c r="B261" s="39"/>
      <c r="C261" s="39"/>
      <c r="D261" s="39"/>
      <c r="E261" s="39"/>
      <c r="F261" s="39"/>
      <c r="G261" s="39"/>
      <c r="H261" s="12">
        <v>1270.13</v>
      </c>
    </row>
    <row r="262" spans="1:8" ht="15.75" hidden="1" outlineLevel="1">
      <c r="A262" s="39" t="s">
        <v>14</v>
      </c>
      <c r="B262" s="39"/>
      <c r="C262" s="39"/>
      <c r="D262" s="39"/>
      <c r="E262" s="39"/>
      <c r="F262" s="39"/>
      <c r="G262" s="39"/>
      <c r="H262" s="12">
        <v>867117.48</v>
      </c>
    </row>
    <row r="263" spans="1:8" ht="15.75" hidden="1" outlineLevel="1">
      <c r="A263" s="39" t="s">
        <v>15</v>
      </c>
      <c r="B263" s="39"/>
      <c r="C263" s="39"/>
      <c r="D263" s="39"/>
      <c r="E263" s="39"/>
      <c r="F263" s="39"/>
      <c r="G263" s="39"/>
      <c r="H263" s="15">
        <f>(H264+H265-(H266+H273))/(H283+H284-(H285+H292))</f>
        <v>0.001572735129922444</v>
      </c>
    </row>
    <row r="264" spans="1:8" ht="15.75" hidden="1" outlineLevel="1">
      <c r="A264" s="39" t="s">
        <v>16</v>
      </c>
      <c r="B264" s="39"/>
      <c r="C264" s="39"/>
      <c r="D264" s="39"/>
      <c r="E264" s="39"/>
      <c r="F264" s="39"/>
      <c r="G264" s="39"/>
      <c r="H264" s="17">
        <v>867.346</v>
      </c>
    </row>
    <row r="265" spans="1:8" ht="15.75" hidden="1" outlineLevel="1">
      <c r="A265" s="39" t="s">
        <v>17</v>
      </c>
      <c r="B265" s="39"/>
      <c r="C265" s="39"/>
      <c r="D265" s="39"/>
      <c r="E265" s="39"/>
      <c r="F265" s="39"/>
      <c r="G265" s="39"/>
      <c r="H265" s="17">
        <v>31.788</v>
      </c>
    </row>
    <row r="266" spans="1:8" ht="15.75" hidden="1" outlineLevel="1">
      <c r="A266" s="39" t="s">
        <v>18</v>
      </c>
      <c r="B266" s="39"/>
      <c r="C266" s="39"/>
      <c r="D266" s="39"/>
      <c r="E266" s="39"/>
      <c r="F266" s="39"/>
      <c r="G266" s="39"/>
      <c r="H266" s="17">
        <f>E268+E269+E270+E271+E272</f>
        <v>264.6715489515826</v>
      </c>
    </row>
    <row r="267" spans="1:8" ht="15.75" hidden="1" outlineLevel="1">
      <c r="A267" s="39" t="s">
        <v>20</v>
      </c>
      <c r="B267" s="39"/>
      <c r="C267" s="14"/>
      <c r="D267" s="14"/>
      <c r="E267" s="14"/>
      <c r="F267" s="14"/>
      <c r="G267" s="14"/>
      <c r="H267" s="19"/>
    </row>
    <row r="268" spans="1:8" ht="15.75" hidden="1" outlineLevel="1">
      <c r="A268" s="36" t="s">
        <v>21</v>
      </c>
      <c r="B268" s="36"/>
      <c r="C268" s="36"/>
      <c r="D268" s="36"/>
      <c r="E268" s="17">
        <v>20.758974651582665</v>
      </c>
      <c r="G268" s="8"/>
      <c r="H268" s="8"/>
    </row>
    <row r="269" spans="1:8" ht="15.75" hidden="1" outlineLevel="1">
      <c r="A269" s="36" t="s">
        <v>22</v>
      </c>
      <c r="B269" s="36"/>
      <c r="C269" s="36"/>
      <c r="D269" s="36"/>
      <c r="E269" s="21">
        <v>191.3148143999999</v>
      </c>
      <c r="G269" s="8"/>
      <c r="H269" s="8"/>
    </row>
    <row r="270" spans="1:8" ht="15.75" hidden="1" outlineLevel="1">
      <c r="A270" s="36" t="s">
        <v>23</v>
      </c>
      <c r="B270" s="36"/>
      <c r="C270" s="36"/>
      <c r="D270" s="36"/>
      <c r="E270" s="21">
        <v>52.59775990000003</v>
      </c>
      <c r="G270" s="8"/>
      <c r="H270" s="8"/>
    </row>
    <row r="271" spans="1:8" ht="15.75" hidden="1" outlineLevel="1">
      <c r="A271" s="36" t="s">
        <v>24</v>
      </c>
      <c r="B271" s="36"/>
      <c r="C271" s="36"/>
      <c r="D271" s="36"/>
      <c r="E271" s="22">
        <v>0</v>
      </c>
      <c r="G271" s="8"/>
      <c r="H271" s="8"/>
    </row>
    <row r="272" spans="1:8" ht="15.75" hidden="1" outlineLevel="1">
      <c r="A272" s="36" t="s">
        <v>25</v>
      </c>
      <c r="B272" s="36"/>
      <c r="C272" s="36"/>
      <c r="D272" s="36"/>
      <c r="E272" s="22">
        <v>0</v>
      </c>
      <c r="G272" s="8"/>
      <c r="H272" s="8"/>
    </row>
    <row r="273" spans="1:8" ht="15.75" hidden="1" outlineLevel="1">
      <c r="A273" s="35" t="s">
        <v>26</v>
      </c>
      <c r="B273" s="35"/>
      <c r="C273" s="35"/>
      <c r="D273" s="35"/>
      <c r="E273" s="35"/>
      <c r="F273" s="35"/>
      <c r="G273" s="35"/>
      <c r="H273" s="17">
        <v>319.7243</v>
      </c>
    </row>
    <row r="274" spans="1:8" ht="15.75" hidden="1" outlineLevel="1">
      <c r="A274" s="35" t="s">
        <v>27</v>
      </c>
      <c r="B274" s="35"/>
      <c r="C274" s="35"/>
      <c r="D274" s="35"/>
      <c r="E274" s="35"/>
      <c r="F274" s="35"/>
      <c r="G274" s="35"/>
      <c r="H274" s="21">
        <f>D276+D280</f>
        <v>8557.88300000001</v>
      </c>
    </row>
    <row r="275" spans="1:8" ht="15.75" hidden="1" outlineLevel="1">
      <c r="A275" s="35" t="s">
        <v>20</v>
      </c>
      <c r="B275" s="35"/>
      <c r="C275" s="14"/>
      <c r="D275" s="14"/>
      <c r="E275" s="14"/>
      <c r="F275" s="14"/>
      <c r="G275" s="14"/>
      <c r="H275" s="23"/>
    </row>
    <row r="276" spans="1:8" ht="15.75" hidden="1" outlineLevel="1">
      <c r="A276" s="37" t="s">
        <v>28</v>
      </c>
      <c r="B276" s="37"/>
      <c r="C276" s="37"/>
      <c r="D276" s="17">
        <f>D277+D278+D279</f>
        <v>3.2009999999999996</v>
      </c>
      <c r="E276" s="7"/>
      <c r="F276" s="8"/>
      <c r="G276" s="8"/>
      <c r="H276" s="8"/>
    </row>
    <row r="277" spans="1:8" ht="15.75" hidden="1" outlineLevel="1">
      <c r="A277" s="38" t="s">
        <v>29</v>
      </c>
      <c r="B277" s="38"/>
      <c r="C277" s="38"/>
      <c r="D277" s="17">
        <v>1.113</v>
      </c>
      <c r="E277" s="7"/>
      <c r="F277" s="8"/>
      <c r="G277" s="8"/>
      <c r="H277" s="8"/>
    </row>
    <row r="278" spans="1:8" ht="15.75" hidden="1" outlineLevel="1">
      <c r="A278" s="38" t="s">
        <v>30</v>
      </c>
      <c r="B278" s="38"/>
      <c r="C278" s="38"/>
      <c r="D278" s="17">
        <v>1.094</v>
      </c>
      <c r="E278" s="7"/>
      <c r="F278" s="8"/>
      <c r="G278" s="8"/>
      <c r="H278" s="8"/>
    </row>
    <row r="279" spans="1:8" ht="15.75" hidden="1" outlineLevel="1">
      <c r="A279" s="38" t="s">
        <v>31</v>
      </c>
      <c r="B279" s="38"/>
      <c r="C279" s="38"/>
      <c r="D279" s="17">
        <v>0.994</v>
      </c>
      <c r="E279" s="7"/>
      <c r="F279" s="8"/>
      <c r="G279" s="8"/>
      <c r="H279" s="8"/>
    </row>
    <row r="280" spans="1:8" ht="15.75" hidden="1" outlineLevel="1">
      <c r="A280" s="37" t="s">
        <v>32</v>
      </c>
      <c r="B280" s="37"/>
      <c r="C280" s="37"/>
      <c r="D280" s="17">
        <f>D281+D282</f>
        <v>8554.682000000012</v>
      </c>
      <c r="E280" s="7"/>
      <c r="F280" s="8"/>
      <c r="G280" s="8"/>
      <c r="H280" s="8"/>
    </row>
    <row r="281" spans="1:8" ht="15.75" hidden="1" outlineLevel="1">
      <c r="A281" s="38" t="s">
        <v>29</v>
      </c>
      <c r="B281" s="38"/>
      <c r="C281" s="38"/>
      <c r="D281" s="17">
        <v>3051.2600000000007</v>
      </c>
      <c r="E281" s="7"/>
      <c r="F281" s="8"/>
      <c r="G281" s="8"/>
      <c r="H281" s="8"/>
    </row>
    <row r="282" spans="1:8" ht="15.75" hidden="1" outlineLevel="1">
      <c r="A282" s="38" t="s">
        <v>31</v>
      </c>
      <c r="B282" s="38"/>
      <c r="C282" s="38"/>
      <c r="D282" s="17">
        <v>5503.422000000011</v>
      </c>
      <c r="E282" s="7"/>
      <c r="F282" s="8"/>
      <c r="G282" s="8"/>
      <c r="H282" s="8"/>
    </row>
    <row r="283" spans="1:8" ht="15.75" hidden="1" outlineLevel="1">
      <c r="A283" s="35" t="s">
        <v>33</v>
      </c>
      <c r="B283" s="35"/>
      <c r="C283" s="35"/>
      <c r="D283" s="35"/>
      <c r="E283" s="35"/>
      <c r="F283" s="35"/>
      <c r="G283" s="35"/>
      <c r="H283" s="17">
        <v>514523.561</v>
      </c>
    </row>
    <row r="284" spans="1:8" ht="15.75" hidden="1" outlineLevel="1">
      <c r="A284" s="35" t="s">
        <v>55</v>
      </c>
      <c r="B284" s="35"/>
      <c r="C284" s="35"/>
      <c r="D284" s="35"/>
      <c r="E284" s="35"/>
      <c r="F284" s="35"/>
      <c r="G284" s="35"/>
      <c r="H284" s="17">
        <v>22856.086000000003</v>
      </c>
    </row>
    <row r="285" spans="1:8" ht="15.75" hidden="1" outlineLevel="1">
      <c r="A285" s="35" t="s">
        <v>36</v>
      </c>
      <c r="B285" s="35"/>
      <c r="C285" s="35"/>
      <c r="D285" s="35"/>
      <c r="E285" s="35"/>
      <c r="F285" s="35"/>
      <c r="G285" s="35"/>
      <c r="H285" s="17">
        <f>E287+E288+E289+E290+E291</f>
        <v>157413.223</v>
      </c>
    </row>
    <row r="286" spans="1:8" ht="15.75" hidden="1" outlineLevel="1">
      <c r="A286" s="35" t="s">
        <v>20</v>
      </c>
      <c r="B286" s="35"/>
      <c r="C286" s="14"/>
      <c r="D286" s="14"/>
      <c r="E286" s="14"/>
      <c r="F286" s="14"/>
      <c r="G286" s="14"/>
      <c r="H286" s="23"/>
    </row>
    <row r="287" spans="1:8" ht="15.75" hidden="1" outlineLevel="1">
      <c r="A287" s="36" t="s">
        <v>37</v>
      </c>
      <c r="B287" s="36"/>
      <c r="C287" s="36"/>
      <c r="D287" s="36"/>
      <c r="E287" s="17">
        <v>8557.88300000001</v>
      </c>
      <c r="G287" s="8"/>
      <c r="H287" s="8"/>
    </row>
    <row r="288" spans="1:8" ht="15.75" hidden="1" outlineLevel="1">
      <c r="A288" s="36" t="s">
        <v>38</v>
      </c>
      <c r="B288" s="36"/>
      <c r="C288" s="36"/>
      <c r="D288" s="36"/>
      <c r="E288" s="21">
        <v>113317.72699999997</v>
      </c>
      <c r="G288" s="8"/>
      <c r="H288" s="8"/>
    </row>
    <row r="289" spans="1:8" ht="15.75" hidden="1" outlineLevel="1">
      <c r="A289" s="36" t="s">
        <v>39</v>
      </c>
      <c r="B289" s="36"/>
      <c r="C289" s="36"/>
      <c r="D289" s="36"/>
      <c r="E289" s="21">
        <v>35537.613000000005</v>
      </c>
      <c r="G289" s="8"/>
      <c r="H289" s="8"/>
    </row>
    <row r="290" spans="1:8" ht="15.75" hidden="1" outlineLevel="1">
      <c r="A290" s="36" t="s">
        <v>40</v>
      </c>
      <c r="B290" s="36"/>
      <c r="C290" s="36"/>
      <c r="D290" s="36"/>
      <c r="E290" s="22">
        <v>0</v>
      </c>
      <c r="G290" s="8"/>
      <c r="H290" s="8"/>
    </row>
    <row r="291" spans="1:8" ht="15.75" hidden="1" outlineLevel="1">
      <c r="A291" s="36" t="s">
        <v>41</v>
      </c>
      <c r="B291" s="36"/>
      <c r="C291" s="36"/>
      <c r="D291" s="36"/>
      <c r="E291" s="22">
        <v>0</v>
      </c>
      <c r="G291" s="8"/>
      <c r="H291" s="8"/>
    </row>
    <row r="292" spans="1:8" ht="15.75" hidden="1" outlineLevel="1">
      <c r="A292" s="35" t="s">
        <v>42</v>
      </c>
      <c r="B292" s="35"/>
      <c r="C292" s="35"/>
      <c r="D292" s="35"/>
      <c r="E292" s="35"/>
      <c r="F292" s="35"/>
      <c r="G292" s="35"/>
      <c r="H292" s="17">
        <v>179844.9</v>
      </c>
    </row>
    <row r="293" spans="1:8" ht="15.75" hidden="1" outlineLevel="1">
      <c r="A293" s="35" t="s">
        <v>43</v>
      </c>
      <c r="B293" s="35"/>
      <c r="C293" s="35"/>
      <c r="D293" s="35"/>
      <c r="E293" s="35"/>
      <c r="F293" s="35"/>
      <c r="G293" s="35"/>
      <c r="H293" s="12">
        <v>0</v>
      </c>
    </row>
    <row r="294" ht="15.75" hidden="1" outlineLevel="1"/>
    <row r="295" spans="1:8" ht="15.75" hidden="1" outlineLevel="1">
      <c r="A295" s="43" t="s">
        <v>62</v>
      </c>
      <c r="B295" s="43"/>
      <c r="C295" s="43"/>
      <c r="D295" s="43"/>
      <c r="E295" s="43"/>
      <c r="F295" s="43"/>
      <c r="G295" s="43"/>
      <c r="H295" s="43"/>
    </row>
    <row r="296" spans="1:8" ht="15.75" hidden="1" outlineLevel="1">
      <c r="A296" s="44" t="s">
        <v>11</v>
      </c>
      <c r="B296" s="44"/>
      <c r="C296" s="44"/>
      <c r="D296" s="44"/>
      <c r="E296" s="44"/>
      <c r="F296" s="44"/>
      <c r="G296" s="44"/>
      <c r="H296" s="12">
        <f>ROUND(H299+H300*H301+H331,2)</f>
        <v>2395.73</v>
      </c>
    </row>
    <row r="297" spans="1:5" ht="15.75" hidden="1" outlineLevel="1">
      <c r="A297" s="7"/>
      <c r="B297" s="7"/>
      <c r="C297" s="13"/>
      <c r="D297" s="13"/>
      <c r="E297" s="13"/>
    </row>
    <row r="298" spans="1:8" ht="15.75" hidden="1" outlineLevel="1">
      <c r="A298" s="44" t="s">
        <v>12</v>
      </c>
      <c r="B298" s="44"/>
      <c r="C298" s="44"/>
      <c r="D298" s="44"/>
      <c r="E298" s="44"/>
      <c r="F298" s="44"/>
      <c r="G298" s="44"/>
      <c r="H298" s="44"/>
    </row>
    <row r="299" spans="1:8" ht="15.75" hidden="1" outlineLevel="1">
      <c r="A299" s="39" t="s">
        <v>13</v>
      </c>
      <c r="B299" s="39"/>
      <c r="C299" s="39"/>
      <c r="D299" s="39"/>
      <c r="E299" s="39"/>
      <c r="F299" s="39"/>
      <c r="G299" s="39"/>
      <c r="H299" s="12">
        <v>1267.48</v>
      </c>
    </row>
    <row r="300" spans="1:8" ht="15.75" hidden="1" outlineLevel="1">
      <c r="A300" s="39" t="s">
        <v>14</v>
      </c>
      <c r="B300" s="39"/>
      <c r="C300" s="39"/>
      <c r="D300" s="39"/>
      <c r="E300" s="39"/>
      <c r="F300" s="39"/>
      <c r="G300" s="39"/>
      <c r="H300" s="12">
        <v>787114.23</v>
      </c>
    </row>
    <row r="301" spans="1:8" ht="15.75" hidden="1" outlineLevel="1">
      <c r="A301" s="39" t="s">
        <v>15</v>
      </c>
      <c r="B301" s="39"/>
      <c r="C301" s="39"/>
      <c r="D301" s="39"/>
      <c r="E301" s="39"/>
      <c r="F301" s="39"/>
      <c r="G301" s="39"/>
      <c r="H301" s="15">
        <f>(H302+H303-(H304+H311))/(H321+H322-(H323+H330))</f>
        <v>0.0014334052086209552</v>
      </c>
    </row>
    <row r="302" spans="1:8" ht="15.75" hidden="1" outlineLevel="1">
      <c r="A302" s="39" t="s">
        <v>16</v>
      </c>
      <c r="B302" s="39"/>
      <c r="C302" s="39"/>
      <c r="D302" s="39"/>
      <c r="E302" s="39"/>
      <c r="F302" s="39"/>
      <c r="G302" s="39"/>
      <c r="H302" s="17">
        <v>909.074</v>
      </c>
    </row>
    <row r="303" spans="1:8" ht="15.75" hidden="1" outlineLevel="1">
      <c r="A303" s="39" t="s">
        <v>17</v>
      </c>
      <c r="B303" s="39"/>
      <c r="C303" s="39"/>
      <c r="D303" s="39"/>
      <c r="E303" s="39"/>
      <c r="F303" s="39"/>
      <c r="G303" s="39"/>
      <c r="H303" s="17">
        <v>37.203</v>
      </c>
    </row>
    <row r="304" spans="1:8" ht="15.75" hidden="1" outlineLevel="1">
      <c r="A304" s="39" t="s">
        <v>18</v>
      </c>
      <c r="B304" s="39"/>
      <c r="C304" s="39"/>
      <c r="D304" s="39"/>
      <c r="E304" s="39"/>
      <c r="F304" s="39"/>
      <c r="G304" s="39"/>
      <c r="H304" s="17">
        <f>E306+E307+E308+E309+E310</f>
        <v>277.1174355724546</v>
      </c>
    </row>
    <row r="305" spans="1:8" ht="15.75" hidden="1" outlineLevel="1">
      <c r="A305" s="39" t="s">
        <v>20</v>
      </c>
      <c r="B305" s="39"/>
      <c r="C305" s="14"/>
      <c r="D305" s="14"/>
      <c r="E305" s="14"/>
      <c r="F305" s="14"/>
      <c r="G305" s="14"/>
      <c r="H305" s="19"/>
    </row>
    <row r="306" spans="1:8" ht="15.75" hidden="1" outlineLevel="1">
      <c r="A306" s="36" t="s">
        <v>21</v>
      </c>
      <c r="B306" s="36"/>
      <c r="C306" s="36"/>
      <c r="D306" s="36"/>
      <c r="E306" s="17">
        <v>21.741377872454912</v>
      </c>
      <c r="G306" s="8"/>
      <c r="H306" s="8"/>
    </row>
    <row r="307" spans="1:8" ht="15.75" hidden="1" outlineLevel="1">
      <c r="A307" s="36" t="s">
        <v>22</v>
      </c>
      <c r="B307" s="36"/>
      <c r="C307" s="36"/>
      <c r="D307" s="36"/>
      <c r="E307" s="21">
        <v>203.57781049999966</v>
      </c>
      <c r="G307" s="8"/>
      <c r="H307" s="8"/>
    </row>
    <row r="308" spans="1:8" ht="15.75" hidden="1" outlineLevel="1">
      <c r="A308" s="36" t="s">
        <v>23</v>
      </c>
      <c r="B308" s="36"/>
      <c r="C308" s="36"/>
      <c r="D308" s="36"/>
      <c r="E308" s="21">
        <v>51.79824720000006</v>
      </c>
      <c r="G308" s="8"/>
      <c r="H308" s="8"/>
    </row>
    <row r="309" spans="1:8" ht="15.75" hidden="1" outlineLevel="1">
      <c r="A309" s="36" t="s">
        <v>24</v>
      </c>
      <c r="B309" s="36"/>
      <c r="C309" s="36"/>
      <c r="D309" s="36"/>
      <c r="E309" s="22">
        <v>0</v>
      </c>
      <c r="G309" s="8"/>
      <c r="H309" s="8"/>
    </row>
    <row r="310" spans="1:8" ht="15.75" hidden="1" outlineLevel="1">
      <c r="A310" s="36" t="s">
        <v>25</v>
      </c>
      <c r="B310" s="36"/>
      <c r="C310" s="36"/>
      <c r="D310" s="36"/>
      <c r="E310" s="22">
        <v>0</v>
      </c>
      <c r="G310" s="8"/>
      <c r="H310" s="8"/>
    </row>
    <row r="311" spans="1:8" ht="15.75" hidden="1" outlineLevel="1">
      <c r="A311" s="35" t="s">
        <v>26</v>
      </c>
      <c r="B311" s="35"/>
      <c r="C311" s="35"/>
      <c r="D311" s="35"/>
      <c r="E311" s="35"/>
      <c r="F311" s="35"/>
      <c r="G311" s="35"/>
      <c r="H311" s="17">
        <v>320.2405</v>
      </c>
    </row>
    <row r="312" spans="1:8" ht="15.75" hidden="1" outlineLevel="1">
      <c r="A312" s="35" t="s">
        <v>27</v>
      </c>
      <c r="B312" s="35"/>
      <c r="C312" s="35"/>
      <c r="D312" s="35"/>
      <c r="E312" s="35"/>
      <c r="F312" s="35"/>
      <c r="G312" s="35"/>
      <c r="H312" s="21">
        <f>D314+D318</f>
        <v>8728.414999999999</v>
      </c>
    </row>
    <row r="313" spans="1:8" ht="15.75" hidden="1" outlineLevel="1">
      <c r="A313" s="35" t="s">
        <v>20</v>
      </c>
      <c r="B313" s="35"/>
      <c r="C313" s="14"/>
      <c r="D313" s="14"/>
      <c r="E313" s="14"/>
      <c r="F313" s="14"/>
      <c r="G313" s="14"/>
      <c r="H313" s="23"/>
    </row>
    <row r="314" spans="1:8" ht="15.75" hidden="1" outlineLevel="1">
      <c r="A314" s="37" t="s">
        <v>28</v>
      </c>
      <c r="B314" s="37"/>
      <c r="C314" s="37"/>
      <c r="D314" s="17">
        <f>D315+D316+D317</f>
        <v>5.296</v>
      </c>
      <c r="E314" s="7"/>
      <c r="F314" s="8"/>
      <c r="G314" s="8"/>
      <c r="H314" s="8"/>
    </row>
    <row r="315" spans="1:8" ht="15.75" hidden="1" outlineLevel="1">
      <c r="A315" s="38" t="s">
        <v>29</v>
      </c>
      <c r="B315" s="38"/>
      <c r="C315" s="38"/>
      <c r="D315" s="17">
        <v>1.723</v>
      </c>
      <c r="E315" s="7"/>
      <c r="F315" s="8"/>
      <c r="G315" s="8"/>
      <c r="H315" s="8"/>
    </row>
    <row r="316" spans="1:8" ht="15.75" hidden="1" outlineLevel="1">
      <c r="A316" s="38" t="s">
        <v>30</v>
      </c>
      <c r="B316" s="38"/>
      <c r="C316" s="38"/>
      <c r="D316" s="17">
        <v>2.046</v>
      </c>
      <c r="E316" s="7"/>
      <c r="F316" s="8"/>
      <c r="G316" s="8"/>
      <c r="H316" s="8"/>
    </row>
    <row r="317" spans="1:8" ht="15.75" hidden="1" outlineLevel="1">
      <c r="A317" s="38" t="s">
        <v>31</v>
      </c>
      <c r="B317" s="38"/>
      <c r="C317" s="38"/>
      <c r="D317" s="17">
        <v>1.527</v>
      </c>
      <c r="E317" s="7"/>
      <c r="F317" s="8"/>
      <c r="G317" s="8"/>
      <c r="H317" s="8"/>
    </row>
    <row r="318" spans="1:8" ht="15.75" hidden="1" outlineLevel="1">
      <c r="A318" s="37" t="s">
        <v>32</v>
      </c>
      <c r="B318" s="37"/>
      <c r="C318" s="37"/>
      <c r="D318" s="17">
        <f>D319+D320</f>
        <v>8723.118999999999</v>
      </c>
      <c r="E318" s="7"/>
      <c r="F318" s="8"/>
      <c r="G318" s="8"/>
      <c r="H318" s="8"/>
    </row>
    <row r="319" spans="1:8" ht="15.75" hidden="1" outlineLevel="1">
      <c r="A319" s="38" t="s">
        <v>29</v>
      </c>
      <c r="B319" s="38"/>
      <c r="C319" s="38"/>
      <c r="D319" s="17">
        <v>2928.0410000000006</v>
      </c>
      <c r="E319" s="7"/>
      <c r="F319" s="8"/>
      <c r="G319" s="8"/>
      <c r="H319" s="8"/>
    </row>
    <row r="320" spans="1:8" ht="15.75" hidden="1" outlineLevel="1">
      <c r="A320" s="38" t="s">
        <v>31</v>
      </c>
      <c r="B320" s="38"/>
      <c r="C320" s="38"/>
      <c r="D320" s="17">
        <v>5795.077999999998</v>
      </c>
      <c r="E320" s="7"/>
      <c r="F320" s="8"/>
      <c r="G320" s="8"/>
      <c r="H320" s="8"/>
    </row>
    <row r="321" spans="1:8" ht="15.75" hidden="1" outlineLevel="1">
      <c r="A321" s="35" t="s">
        <v>33</v>
      </c>
      <c r="B321" s="35"/>
      <c r="C321" s="35"/>
      <c r="D321" s="35"/>
      <c r="E321" s="35"/>
      <c r="F321" s="35"/>
      <c r="G321" s="35"/>
      <c r="H321" s="17">
        <v>563475.245</v>
      </c>
    </row>
    <row r="322" spans="1:8" ht="15.75" hidden="1" outlineLevel="1">
      <c r="A322" s="35" t="s">
        <v>55</v>
      </c>
      <c r="B322" s="35"/>
      <c r="C322" s="35"/>
      <c r="D322" s="35"/>
      <c r="E322" s="35"/>
      <c r="F322" s="35"/>
      <c r="G322" s="35"/>
      <c r="H322" s="17">
        <v>28172.785</v>
      </c>
    </row>
    <row r="323" spans="1:8" ht="15.75" hidden="1" outlineLevel="1">
      <c r="A323" s="35" t="s">
        <v>36</v>
      </c>
      <c r="B323" s="35"/>
      <c r="C323" s="35"/>
      <c r="D323" s="35"/>
      <c r="E323" s="35"/>
      <c r="F323" s="35"/>
      <c r="G323" s="35"/>
      <c r="H323" s="17">
        <f>E325+E326+E327+E328+E329</f>
        <v>168093.0309999999</v>
      </c>
    </row>
    <row r="324" spans="1:8" ht="15.75" hidden="1" outlineLevel="1">
      <c r="A324" s="35" t="s">
        <v>20</v>
      </c>
      <c r="B324" s="35"/>
      <c r="C324" s="14"/>
      <c r="D324" s="14"/>
      <c r="E324" s="14"/>
      <c r="F324" s="14"/>
      <c r="G324" s="14"/>
      <c r="H324" s="23"/>
    </row>
    <row r="325" spans="1:8" ht="15.75" hidden="1" outlineLevel="1">
      <c r="A325" s="36" t="s">
        <v>37</v>
      </c>
      <c r="B325" s="36"/>
      <c r="C325" s="36"/>
      <c r="D325" s="36"/>
      <c r="E325" s="17">
        <v>8728.414999999999</v>
      </c>
      <c r="G325" s="8"/>
      <c r="H325" s="8"/>
    </row>
    <row r="326" spans="1:8" ht="15.75" hidden="1" outlineLevel="1">
      <c r="A326" s="36" t="s">
        <v>38</v>
      </c>
      <c r="B326" s="36"/>
      <c r="C326" s="36"/>
      <c r="D326" s="36"/>
      <c r="E326" s="21">
        <v>123246.19199999985</v>
      </c>
      <c r="G326" s="8"/>
      <c r="H326" s="8"/>
    </row>
    <row r="327" spans="1:8" ht="15.75" hidden="1" outlineLevel="1">
      <c r="A327" s="36" t="s">
        <v>39</v>
      </c>
      <c r="B327" s="36"/>
      <c r="C327" s="36"/>
      <c r="D327" s="36"/>
      <c r="E327" s="21">
        <v>36118.42400000005</v>
      </c>
      <c r="G327" s="8"/>
      <c r="H327" s="8"/>
    </row>
    <row r="328" spans="1:8" ht="15.75" hidden="1" outlineLevel="1">
      <c r="A328" s="36" t="s">
        <v>40</v>
      </c>
      <c r="B328" s="36"/>
      <c r="C328" s="36"/>
      <c r="D328" s="36"/>
      <c r="E328" s="22">
        <v>0</v>
      </c>
      <c r="G328" s="8"/>
      <c r="H328" s="8"/>
    </row>
    <row r="329" spans="1:8" ht="15.75" hidden="1" outlineLevel="1">
      <c r="A329" s="36" t="s">
        <v>41</v>
      </c>
      <c r="B329" s="36"/>
      <c r="C329" s="36"/>
      <c r="D329" s="36"/>
      <c r="E329" s="22">
        <v>0</v>
      </c>
      <c r="G329" s="8"/>
      <c r="H329" s="8"/>
    </row>
    <row r="330" spans="1:8" ht="15.75" hidden="1" outlineLevel="1">
      <c r="A330" s="35" t="s">
        <v>42</v>
      </c>
      <c r="B330" s="35"/>
      <c r="C330" s="35"/>
      <c r="D330" s="35"/>
      <c r="E330" s="35"/>
      <c r="F330" s="35"/>
      <c r="G330" s="35"/>
      <c r="H330" s="17">
        <v>180135.3</v>
      </c>
    </row>
    <row r="331" spans="1:8" ht="15.75" hidden="1" outlineLevel="1">
      <c r="A331" s="35" t="s">
        <v>43</v>
      </c>
      <c r="B331" s="35"/>
      <c r="C331" s="35"/>
      <c r="D331" s="35"/>
      <c r="E331" s="35"/>
      <c r="F331" s="35"/>
      <c r="G331" s="35"/>
      <c r="H331" s="12">
        <v>0</v>
      </c>
    </row>
    <row r="332" ht="15.75" hidden="1" outlineLevel="1"/>
    <row r="333" spans="1:8" ht="15.75" hidden="1" outlineLevel="1">
      <c r="A333" s="43" t="s">
        <v>63</v>
      </c>
      <c r="B333" s="43"/>
      <c r="C333" s="43"/>
      <c r="D333" s="43"/>
      <c r="E333" s="43"/>
      <c r="F333" s="43"/>
      <c r="G333" s="43"/>
      <c r="H333" s="43"/>
    </row>
    <row r="334" spans="1:8" ht="15.75" hidden="1" outlineLevel="1">
      <c r="A334" s="44" t="s">
        <v>11</v>
      </c>
      <c r="B334" s="44"/>
      <c r="C334" s="44"/>
      <c r="D334" s="44"/>
      <c r="E334" s="44"/>
      <c r="F334" s="44"/>
      <c r="G334" s="44"/>
      <c r="H334" s="12">
        <f>ROUND(H337+H338*H339+H369,2)</f>
        <v>2421.85</v>
      </c>
    </row>
    <row r="335" spans="1:5" ht="15.75" hidden="1" outlineLevel="1">
      <c r="A335" s="7"/>
      <c r="B335" s="7"/>
      <c r="C335" s="13"/>
      <c r="D335" s="13"/>
      <c r="E335" s="13"/>
    </row>
    <row r="336" spans="1:8" ht="15.75" hidden="1" outlineLevel="1">
      <c r="A336" s="44" t="s">
        <v>12</v>
      </c>
      <c r="B336" s="44"/>
      <c r="C336" s="44"/>
      <c r="D336" s="44"/>
      <c r="E336" s="44"/>
      <c r="F336" s="44"/>
      <c r="G336" s="44"/>
      <c r="H336" s="44"/>
    </row>
    <row r="337" spans="1:8" ht="15.75" hidden="1" outlineLevel="1">
      <c r="A337" s="39" t="s">
        <v>13</v>
      </c>
      <c r="B337" s="39"/>
      <c r="C337" s="39"/>
      <c r="D337" s="39"/>
      <c r="E337" s="39"/>
      <c r="F337" s="39"/>
      <c r="G337" s="39"/>
      <c r="H337" s="12">
        <v>1219.79</v>
      </c>
    </row>
    <row r="338" spans="1:8" ht="15.75" hidden="1" outlineLevel="1">
      <c r="A338" s="39" t="s">
        <v>14</v>
      </c>
      <c r="B338" s="39"/>
      <c r="C338" s="39"/>
      <c r="D338" s="39"/>
      <c r="E338" s="39"/>
      <c r="F338" s="39"/>
      <c r="G338" s="39"/>
      <c r="H338" s="12">
        <v>837139.21</v>
      </c>
    </row>
    <row r="339" spans="1:8" ht="15.75" hidden="1" outlineLevel="1">
      <c r="A339" s="39" t="s">
        <v>15</v>
      </c>
      <c r="B339" s="39"/>
      <c r="C339" s="39"/>
      <c r="D339" s="39"/>
      <c r="E339" s="39"/>
      <c r="F339" s="39"/>
      <c r="G339" s="39"/>
      <c r="H339" s="15">
        <f>(H340+H341-(H342+H349))/(H359+H360-(H361+H368))</f>
        <v>0.0014359176244563869</v>
      </c>
    </row>
    <row r="340" spans="1:8" ht="15.75" hidden="1" outlineLevel="1">
      <c r="A340" s="39" t="s">
        <v>16</v>
      </c>
      <c r="B340" s="39"/>
      <c r="C340" s="39"/>
      <c r="D340" s="39"/>
      <c r="E340" s="39"/>
      <c r="F340" s="39"/>
      <c r="G340" s="39"/>
      <c r="H340" s="17">
        <v>921.073</v>
      </c>
    </row>
    <row r="341" spans="1:8" ht="15.75" hidden="1" outlineLevel="1">
      <c r="A341" s="39" t="s">
        <v>17</v>
      </c>
      <c r="B341" s="39"/>
      <c r="C341" s="39"/>
      <c r="D341" s="39"/>
      <c r="E341" s="39"/>
      <c r="F341" s="39"/>
      <c r="G341" s="39"/>
      <c r="H341" s="17">
        <v>39.808</v>
      </c>
    </row>
    <row r="342" spans="1:8" ht="15.75" hidden="1" outlineLevel="1">
      <c r="A342" s="39" t="s">
        <v>18</v>
      </c>
      <c r="B342" s="39"/>
      <c r="C342" s="39"/>
      <c r="D342" s="39"/>
      <c r="E342" s="39"/>
      <c r="F342" s="39"/>
      <c r="G342" s="39"/>
      <c r="H342" s="17">
        <f>E344+E345+E346+E347+E348</f>
        <v>291.4747133784668</v>
      </c>
    </row>
    <row r="343" spans="1:8" ht="15.75" hidden="1" outlineLevel="1">
      <c r="A343" s="39" t="s">
        <v>20</v>
      </c>
      <c r="B343" s="39"/>
      <c r="C343" s="14"/>
      <c r="D343" s="14"/>
      <c r="E343" s="14"/>
      <c r="F343" s="14"/>
      <c r="G343" s="14"/>
      <c r="H343" s="19"/>
    </row>
    <row r="344" spans="1:8" ht="15.75" hidden="1" outlineLevel="1">
      <c r="A344" s="36" t="s">
        <v>21</v>
      </c>
      <c r="B344" s="36"/>
      <c r="C344" s="36"/>
      <c r="D344" s="36"/>
      <c r="E344" s="17">
        <v>23.645179478466833</v>
      </c>
      <c r="G344" s="8"/>
      <c r="H344" s="8"/>
    </row>
    <row r="345" spans="1:8" ht="15.75" hidden="1" outlineLevel="1">
      <c r="A345" s="36" t="s">
        <v>22</v>
      </c>
      <c r="B345" s="36"/>
      <c r="C345" s="36"/>
      <c r="D345" s="36"/>
      <c r="E345" s="21">
        <v>214.3339676999999</v>
      </c>
      <c r="G345" s="8"/>
      <c r="H345" s="8"/>
    </row>
    <row r="346" spans="1:8" ht="15.75" hidden="1" outlineLevel="1">
      <c r="A346" s="36" t="s">
        <v>23</v>
      </c>
      <c r="B346" s="36"/>
      <c r="C346" s="36"/>
      <c r="D346" s="36"/>
      <c r="E346" s="21">
        <v>53.49556620000004</v>
      </c>
      <c r="G346" s="8"/>
      <c r="H346" s="8"/>
    </row>
    <row r="347" spans="1:8" ht="15.75" hidden="1" outlineLevel="1">
      <c r="A347" s="36" t="s">
        <v>24</v>
      </c>
      <c r="B347" s="36"/>
      <c r="C347" s="36"/>
      <c r="D347" s="36"/>
      <c r="E347" s="22">
        <v>0</v>
      </c>
      <c r="G347" s="8"/>
      <c r="H347" s="8"/>
    </row>
    <row r="348" spans="1:8" ht="15.75" hidden="1" outlineLevel="1">
      <c r="A348" s="36" t="s">
        <v>25</v>
      </c>
      <c r="B348" s="36"/>
      <c r="C348" s="36"/>
      <c r="D348" s="36"/>
      <c r="E348" s="22">
        <v>0</v>
      </c>
      <c r="G348" s="8"/>
      <c r="H348" s="8"/>
    </row>
    <row r="349" spans="1:8" ht="15.75" hidden="1" outlineLevel="1">
      <c r="A349" s="35" t="s">
        <v>26</v>
      </c>
      <c r="B349" s="35"/>
      <c r="C349" s="35"/>
      <c r="D349" s="35"/>
      <c r="E349" s="35"/>
      <c r="F349" s="35"/>
      <c r="G349" s="35"/>
      <c r="H349" s="17">
        <v>349.8854</v>
      </c>
    </row>
    <row r="350" spans="1:8" ht="15.75" hidden="1" outlineLevel="1">
      <c r="A350" s="35" t="s">
        <v>27</v>
      </c>
      <c r="B350" s="35"/>
      <c r="C350" s="35"/>
      <c r="D350" s="35"/>
      <c r="E350" s="35"/>
      <c r="F350" s="35"/>
      <c r="G350" s="35"/>
      <c r="H350" s="21">
        <f>D352+D356</f>
        <v>9522.097999999993</v>
      </c>
    </row>
    <row r="351" spans="1:8" ht="15.75" hidden="1" outlineLevel="1">
      <c r="A351" s="35" t="s">
        <v>20</v>
      </c>
      <c r="B351" s="35"/>
      <c r="C351" s="14"/>
      <c r="D351" s="14"/>
      <c r="E351" s="14"/>
      <c r="F351" s="14"/>
      <c r="G351" s="14"/>
      <c r="H351" s="23"/>
    </row>
    <row r="352" spans="1:8" ht="15.75" hidden="1" outlineLevel="1">
      <c r="A352" s="37" t="s">
        <v>28</v>
      </c>
      <c r="B352" s="37"/>
      <c r="C352" s="37"/>
      <c r="D352" s="17">
        <f>D353+D354+D355</f>
        <v>2.23</v>
      </c>
      <c r="E352" s="7"/>
      <c r="F352" s="8"/>
      <c r="G352" s="8"/>
      <c r="H352" s="8"/>
    </row>
    <row r="353" spans="1:8" ht="15.75" hidden="1" outlineLevel="1">
      <c r="A353" s="38" t="s">
        <v>29</v>
      </c>
      <c r="B353" s="38"/>
      <c r="C353" s="38"/>
      <c r="D353" s="17">
        <v>0.541</v>
      </c>
      <c r="E353" s="7"/>
      <c r="F353" s="8"/>
      <c r="G353" s="8"/>
      <c r="H353" s="8"/>
    </row>
    <row r="354" spans="1:8" ht="15.75" hidden="1" outlineLevel="1">
      <c r="A354" s="38" t="s">
        <v>30</v>
      </c>
      <c r="B354" s="38"/>
      <c r="C354" s="38"/>
      <c r="D354" s="17">
        <v>1.146</v>
      </c>
      <c r="E354" s="7"/>
      <c r="F354" s="8"/>
      <c r="G354" s="8"/>
      <c r="H354" s="8"/>
    </row>
    <row r="355" spans="1:8" ht="15.75" hidden="1" outlineLevel="1">
      <c r="A355" s="38" t="s">
        <v>31</v>
      </c>
      <c r="B355" s="38"/>
      <c r="C355" s="38"/>
      <c r="D355" s="17">
        <v>0.543</v>
      </c>
      <c r="E355" s="7"/>
      <c r="F355" s="8"/>
      <c r="G355" s="8"/>
      <c r="H355" s="8"/>
    </row>
    <row r="356" spans="1:8" ht="15.75" hidden="1" outlineLevel="1">
      <c r="A356" s="37" t="s">
        <v>32</v>
      </c>
      <c r="B356" s="37"/>
      <c r="C356" s="37"/>
      <c r="D356" s="17">
        <f>D357+D358</f>
        <v>9519.867999999993</v>
      </c>
      <c r="E356" s="7"/>
      <c r="F356" s="8"/>
      <c r="G356" s="8"/>
      <c r="H356" s="8"/>
    </row>
    <row r="357" spans="1:8" ht="15.75" hidden="1" outlineLevel="1">
      <c r="A357" s="38" t="s">
        <v>29</v>
      </c>
      <c r="B357" s="38"/>
      <c r="C357" s="38"/>
      <c r="D357" s="17">
        <v>3344.896999999999</v>
      </c>
      <c r="E357" s="7"/>
      <c r="F357" s="8"/>
      <c r="G357" s="8"/>
      <c r="H357" s="8"/>
    </row>
    <row r="358" spans="1:8" ht="15.75" hidden="1" outlineLevel="1">
      <c r="A358" s="38" t="s">
        <v>31</v>
      </c>
      <c r="B358" s="38"/>
      <c r="C358" s="38"/>
      <c r="D358" s="17">
        <v>6174.970999999994</v>
      </c>
      <c r="E358" s="7"/>
      <c r="F358" s="8"/>
      <c r="G358" s="8"/>
      <c r="H358" s="8"/>
    </row>
    <row r="359" spans="1:8" ht="15.75" hidden="1" outlineLevel="1">
      <c r="A359" s="35" t="s">
        <v>33</v>
      </c>
      <c r="B359" s="35"/>
      <c r="C359" s="35"/>
      <c r="D359" s="35"/>
      <c r="E359" s="35"/>
      <c r="F359" s="35"/>
      <c r="G359" s="35"/>
      <c r="H359" s="17">
        <v>555201.038</v>
      </c>
    </row>
    <row r="360" spans="1:8" ht="15.75" hidden="1" outlineLevel="1">
      <c r="A360" s="35" t="s">
        <v>55</v>
      </c>
      <c r="B360" s="35"/>
      <c r="C360" s="35"/>
      <c r="D360" s="35"/>
      <c r="E360" s="35"/>
      <c r="F360" s="35"/>
      <c r="G360" s="35"/>
      <c r="H360" s="17">
        <v>29937.578</v>
      </c>
    </row>
    <row r="361" spans="1:8" ht="15.75" hidden="1" outlineLevel="1">
      <c r="A361" s="35" t="s">
        <v>36</v>
      </c>
      <c r="B361" s="35"/>
      <c r="C361" s="35"/>
      <c r="D361" s="35"/>
      <c r="E361" s="35"/>
      <c r="F361" s="35"/>
      <c r="G361" s="35"/>
      <c r="H361" s="17">
        <f>E363+E364+E365+E366+E367</f>
        <v>165807.77</v>
      </c>
    </row>
    <row r="362" spans="1:8" ht="15.75" hidden="1" outlineLevel="1">
      <c r="A362" s="35" t="s">
        <v>20</v>
      </c>
      <c r="B362" s="35"/>
      <c r="C362" s="14"/>
      <c r="D362" s="14"/>
      <c r="E362" s="14"/>
      <c r="F362" s="14"/>
      <c r="G362" s="14"/>
      <c r="H362" s="23"/>
    </row>
    <row r="363" spans="1:8" ht="15.75" hidden="1" outlineLevel="1">
      <c r="A363" s="36" t="s">
        <v>37</v>
      </c>
      <c r="B363" s="36"/>
      <c r="C363" s="36"/>
      <c r="D363" s="36"/>
      <c r="E363" s="17">
        <v>9522.097999999993</v>
      </c>
      <c r="G363" s="8"/>
      <c r="H363" s="8"/>
    </row>
    <row r="364" spans="1:8" ht="15.75" hidden="1" outlineLevel="1">
      <c r="A364" s="36" t="s">
        <v>38</v>
      </c>
      <c r="B364" s="36"/>
      <c r="C364" s="36"/>
      <c r="D364" s="36"/>
      <c r="E364" s="21">
        <v>118951.868</v>
      </c>
      <c r="G364" s="8"/>
      <c r="H364" s="8"/>
    </row>
    <row r="365" spans="1:8" ht="15.75" hidden="1" outlineLevel="1">
      <c r="A365" s="36" t="s">
        <v>39</v>
      </c>
      <c r="B365" s="36"/>
      <c r="C365" s="36"/>
      <c r="D365" s="36"/>
      <c r="E365" s="21">
        <v>37333.804</v>
      </c>
      <c r="G365" s="8"/>
      <c r="H365" s="8"/>
    </row>
    <row r="366" spans="1:8" ht="15.75" hidden="1" outlineLevel="1">
      <c r="A366" s="36" t="s">
        <v>40</v>
      </c>
      <c r="B366" s="36"/>
      <c r="C366" s="36"/>
      <c r="D366" s="36"/>
      <c r="E366" s="22">
        <v>0</v>
      </c>
      <c r="G366" s="8"/>
      <c r="H366" s="8"/>
    </row>
    <row r="367" spans="1:8" ht="15.75" hidden="1" outlineLevel="1">
      <c r="A367" s="36" t="s">
        <v>41</v>
      </c>
      <c r="B367" s="36"/>
      <c r="C367" s="36"/>
      <c r="D367" s="36"/>
      <c r="E367" s="22">
        <v>0</v>
      </c>
      <c r="G367" s="8"/>
      <c r="H367" s="8"/>
    </row>
    <row r="368" spans="1:8" ht="15.75" hidden="1" outlineLevel="1">
      <c r="A368" s="35" t="s">
        <v>42</v>
      </c>
      <c r="B368" s="35"/>
      <c r="C368" s="35"/>
      <c r="D368" s="35"/>
      <c r="E368" s="35"/>
      <c r="F368" s="35"/>
      <c r="G368" s="35"/>
      <c r="H368" s="17">
        <v>196810.5</v>
      </c>
    </row>
    <row r="369" spans="1:8" ht="15.75" hidden="1" outlineLevel="1">
      <c r="A369" s="35" t="s">
        <v>43</v>
      </c>
      <c r="B369" s="35"/>
      <c r="C369" s="35"/>
      <c r="D369" s="35"/>
      <c r="E369" s="35"/>
      <c r="F369" s="35"/>
      <c r="G369" s="35"/>
      <c r="H369" s="12">
        <v>0</v>
      </c>
    </row>
    <row r="370" ht="15.75" hidden="1" outlineLevel="1"/>
    <row r="371" spans="1:8" ht="15.75" hidden="1" outlineLevel="1">
      <c r="A371" s="43" t="s">
        <v>64</v>
      </c>
      <c r="B371" s="43"/>
      <c r="C371" s="43"/>
      <c r="D371" s="43"/>
      <c r="E371" s="43"/>
      <c r="F371" s="43"/>
      <c r="G371" s="43"/>
      <c r="H371" s="43"/>
    </row>
    <row r="372" spans="1:8" ht="15.75" hidden="1" outlineLevel="1">
      <c r="A372" s="44" t="s">
        <v>11</v>
      </c>
      <c r="B372" s="44"/>
      <c r="C372" s="44"/>
      <c r="D372" s="44"/>
      <c r="E372" s="44"/>
      <c r="F372" s="44"/>
      <c r="G372" s="44"/>
      <c r="H372" s="12">
        <f>ROUND(H375+H376*H377+H407,2)</f>
        <v>2737.15</v>
      </c>
    </row>
    <row r="373" spans="1:5" ht="15.75" hidden="1" outlineLevel="1">
      <c r="A373" s="7"/>
      <c r="B373" s="7"/>
      <c r="C373" s="13"/>
      <c r="D373" s="13"/>
      <c r="E373" s="13"/>
    </row>
    <row r="374" spans="1:8" ht="15.75" hidden="1" outlineLevel="1">
      <c r="A374" s="44" t="s">
        <v>12</v>
      </c>
      <c r="B374" s="44"/>
      <c r="C374" s="44"/>
      <c r="D374" s="44"/>
      <c r="E374" s="44"/>
      <c r="F374" s="44"/>
      <c r="G374" s="44"/>
      <c r="H374" s="44"/>
    </row>
    <row r="375" spans="1:8" ht="15.75" hidden="1" outlineLevel="1">
      <c r="A375" s="39" t="s">
        <v>13</v>
      </c>
      <c r="B375" s="39"/>
      <c r="C375" s="39"/>
      <c r="D375" s="39"/>
      <c r="E375" s="39"/>
      <c r="F375" s="39"/>
      <c r="G375" s="39"/>
      <c r="H375" s="12">
        <v>1308.72</v>
      </c>
    </row>
    <row r="376" spans="1:8" ht="15.75" hidden="1" outlineLevel="1">
      <c r="A376" s="39" t="s">
        <v>14</v>
      </c>
      <c r="B376" s="39"/>
      <c r="C376" s="39"/>
      <c r="D376" s="39"/>
      <c r="E376" s="39"/>
      <c r="F376" s="39"/>
      <c r="G376" s="39"/>
      <c r="H376" s="12">
        <v>859022.07</v>
      </c>
    </row>
    <row r="377" spans="1:8" ht="15.75" hidden="1" outlineLevel="1">
      <c r="A377" s="39" t="s">
        <v>15</v>
      </c>
      <c r="B377" s="39"/>
      <c r="C377" s="39"/>
      <c r="D377" s="39"/>
      <c r="E377" s="39"/>
      <c r="F377" s="39"/>
      <c r="G377" s="39"/>
      <c r="H377" s="15">
        <f>(H378+H379-(H380+H387))/(H397+H398-(H399+H406))</f>
        <v>0.0016628607867101573</v>
      </c>
    </row>
    <row r="378" spans="1:8" ht="15.75" hidden="1" outlineLevel="1">
      <c r="A378" s="39" t="s">
        <v>16</v>
      </c>
      <c r="B378" s="39"/>
      <c r="C378" s="39"/>
      <c r="D378" s="39"/>
      <c r="E378" s="39"/>
      <c r="F378" s="39"/>
      <c r="G378" s="39"/>
      <c r="H378" s="17">
        <v>873.92</v>
      </c>
    </row>
    <row r="379" spans="1:8" ht="15.75" hidden="1" outlineLevel="1">
      <c r="A379" s="39" t="s">
        <v>17</v>
      </c>
      <c r="B379" s="39"/>
      <c r="C379" s="39"/>
      <c r="D379" s="39"/>
      <c r="E379" s="39"/>
      <c r="F379" s="39"/>
      <c r="G379" s="39"/>
      <c r="H379" s="17">
        <v>36.80800000000001</v>
      </c>
    </row>
    <row r="380" spans="1:8" ht="15.75" hidden="1" outlineLevel="1">
      <c r="A380" s="39" t="s">
        <v>18</v>
      </c>
      <c r="B380" s="39"/>
      <c r="C380" s="39"/>
      <c r="D380" s="39"/>
      <c r="E380" s="39"/>
      <c r="F380" s="39"/>
      <c r="G380" s="39"/>
      <c r="H380" s="17">
        <f>E382+E383+E384+E385+E386</f>
        <v>282.4787581432939</v>
      </c>
    </row>
    <row r="381" spans="1:8" ht="15.75" hidden="1" outlineLevel="1">
      <c r="A381" s="39" t="s">
        <v>20</v>
      </c>
      <c r="B381" s="39"/>
      <c r="C381" s="14"/>
      <c r="D381" s="14"/>
      <c r="E381" s="14"/>
      <c r="F381" s="14"/>
      <c r="G381" s="14"/>
      <c r="H381" s="19"/>
    </row>
    <row r="382" spans="1:8" ht="15.75" hidden="1" outlineLevel="1">
      <c r="A382" s="36" t="s">
        <v>21</v>
      </c>
      <c r="B382" s="36"/>
      <c r="C382" s="36"/>
      <c r="D382" s="36"/>
      <c r="E382" s="17">
        <v>20.306948643294035</v>
      </c>
      <c r="G382" s="8"/>
      <c r="H382" s="8"/>
    </row>
    <row r="383" spans="1:8" ht="15.75" hidden="1" outlineLevel="1">
      <c r="A383" s="36" t="s">
        <v>22</v>
      </c>
      <c r="B383" s="36"/>
      <c r="C383" s="36"/>
      <c r="D383" s="36"/>
      <c r="E383" s="21">
        <v>208.9617830999999</v>
      </c>
      <c r="G383" s="8"/>
      <c r="H383" s="8"/>
    </row>
    <row r="384" spans="1:8" ht="15.75" hidden="1" outlineLevel="1">
      <c r="A384" s="36" t="s">
        <v>23</v>
      </c>
      <c r="B384" s="36"/>
      <c r="C384" s="36"/>
      <c r="D384" s="36"/>
      <c r="E384" s="21">
        <v>53.21002639999993</v>
      </c>
      <c r="G384" s="8"/>
      <c r="H384" s="8"/>
    </row>
    <row r="385" spans="1:8" ht="15.75" hidden="1" outlineLevel="1">
      <c r="A385" s="36" t="s">
        <v>24</v>
      </c>
      <c r="B385" s="36"/>
      <c r="C385" s="36"/>
      <c r="D385" s="36"/>
      <c r="E385" s="22">
        <v>0</v>
      </c>
      <c r="G385" s="8"/>
      <c r="H385" s="8"/>
    </row>
    <row r="386" spans="1:8" ht="15.75" hidden="1" outlineLevel="1">
      <c r="A386" s="36" t="s">
        <v>25</v>
      </c>
      <c r="B386" s="36"/>
      <c r="C386" s="36"/>
      <c r="D386" s="36"/>
      <c r="E386" s="22">
        <v>0</v>
      </c>
      <c r="G386" s="8"/>
      <c r="H386" s="8"/>
    </row>
    <row r="387" spans="1:8" ht="15.75" hidden="1" outlineLevel="1">
      <c r="A387" s="35" t="s">
        <v>26</v>
      </c>
      <c r="B387" s="35"/>
      <c r="C387" s="35"/>
      <c r="D387" s="35"/>
      <c r="E387" s="35"/>
      <c r="F387" s="35"/>
      <c r="G387" s="35"/>
      <c r="H387" s="17">
        <v>332.2681</v>
      </c>
    </row>
    <row r="388" spans="1:8" ht="15.75" hidden="1" outlineLevel="1">
      <c r="A388" s="35" t="s">
        <v>27</v>
      </c>
      <c r="B388" s="35"/>
      <c r="C388" s="35"/>
      <c r="D388" s="35"/>
      <c r="E388" s="35"/>
      <c r="F388" s="35"/>
      <c r="G388" s="35"/>
      <c r="H388" s="21">
        <f>D390+D394</f>
        <v>8367.644000000002</v>
      </c>
    </row>
    <row r="389" spans="1:8" ht="15.75" hidden="1" outlineLevel="1">
      <c r="A389" s="35" t="s">
        <v>20</v>
      </c>
      <c r="B389" s="35"/>
      <c r="C389" s="14"/>
      <c r="D389" s="14"/>
      <c r="E389" s="14"/>
      <c r="F389" s="14"/>
      <c r="G389" s="14"/>
      <c r="H389" s="23"/>
    </row>
    <row r="390" spans="1:8" ht="15.75" hidden="1" outlineLevel="1">
      <c r="A390" s="37" t="s">
        <v>28</v>
      </c>
      <c r="B390" s="37"/>
      <c r="C390" s="37"/>
      <c r="D390" s="17">
        <f>D391+D392+D393</f>
        <v>2.593</v>
      </c>
      <c r="E390" s="7"/>
      <c r="F390" s="8"/>
      <c r="G390" s="8"/>
      <c r="H390" s="8"/>
    </row>
    <row r="391" spans="1:8" ht="15.75" hidden="1" outlineLevel="1">
      <c r="A391" s="38" t="s">
        <v>29</v>
      </c>
      <c r="B391" s="38"/>
      <c r="C391" s="38"/>
      <c r="D391" s="17">
        <v>0.679</v>
      </c>
      <c r="E391" s="7"/>
      <c r="F391" s="8"/>
      <c r="G391" s="8"/>
      <c r="H391" s="8"/>
    </row>
    <row r="392" spans="1:8" ht="15.75" hidden="1" outlineLevel="1">
      <c r="A392" s="38" t="s">
        <v>30</v>
      </c>
      <c r="B392" s="38"/>
      <c r="C392" s="38"/>
      <c r="D392" s="17">
        <v>1.191</v>
      </c>
      <c r="E392" s="7"/>
      <c r="F392" s="8"/>
      <c r="G392" s="8"/>
      <c r="H392" s="8"/>
    </row>
    <row r="393" spans="1:8" ht="15.75" hidden="1" outlineLevel="1">
      <c r="A393" s="38" t="s">
        <v>31</v>
      </c>
      <c r="B393" s="38"/>
      <c r="C393" s="38"/>
      <c r="D393" s="17">
        <v>0.723</v>
      </c>
      <c r="E393" s="7"/>
      <c r="F393" s="8"/>
      <c r="G393" s="8"/>
      <c r="H393" s="8"/>
    </row>
    <row r="394" spans="1:8" ht="15.75" hidden="1" outlineLevel="1">
      <c r="A394" s="37" t="s">
        <v>32</v>
      </c>
      <c r="B394" s="37"/>
      <c r="C394" s="37"/>
      <c r="D394" s="17">
        <f>D395+D396</f>
        <v>8365.051000000001</v>
      </c>
      <c r="E394" s="7"/>
      <c r="F394" s="8"/>
      <c r="G394" s="8"/>
      <c r="H394" s="8"/>
    </row>
    <row r="395" spans="1:8" ht="15.75" hidden="1" outlineLevel="1">
      <c r="A395" s="38" t="s">
        <v>29</v>
      </c>
      <c r="B395" s="38"/>
      <c r="C395" s="38"/>
      <c r="D395" s="17">
        <v>3067.0189999999993</v>
      </c>
      <c r="E395" s="7"/>
      <c r="F395" s="8"/>
      <c r="G395" s="8"/>
      <c r="H395" s="8"/>
    </row>
    <row r="396" spans="1:8" ht="15.75" hidden="1" outlineLevel="1">
      <c r="A396" s="38" t="s">
        <v>31</v>
      </c>
      <c r="B396" s="38"/>
      <c r="C396" s="38"/>
      <c r="D396" s="17">
        <v>5298.032000000002</v>
      </c>
      <c r="E396" s="7"/>
      <c r="F396" s="8"/>
      <c r="G396" s="8"/>
      <c r="H396" s="8"/>
    </row>
    <row r="397" spans="1:8" ht="15.75" hidden="1" outlineLevel="1">
      <c r="A397" s="35" t="s">
        <v>33</v>
      </c>
      <c r="B397" s="35"/>
      <c r="C397" s="35"/>
      <c r="D397" s="35"/>
      <c r="E397" s="35"/>
      <c r="F397" s="35"/>
      <c r="G397" s="35"/>
      <c r="H397" s="17">
        <v>491399.872</v>
      </c>
    </row>
    <row r="398" spans="1:8" ht="15.75" hidden="1" outlineLevel="1">
      <c r="A398" s="35" t="s">
        <v>55</v>
      </c>
      <c r="B398" s="35"/>
      <c r="C398" s="35"/>
      <c r="D398" s="35"/>
      <c r="E398" s="35"/>
      <c r="F398" s="35"/>
      <c r="G398" s="35"/>
      <c r="H398" s="17">
        <v>25065.610999999997</v>
      </c>
    </row>
    <row r="399" spans="1:8" ht="15.75" hidden="1" outlineLevel="1">
      <c r="A399" s="35" t="s">
        <v>36</v>
      </c>
      <c r="B399" s="35"/>
      <c r="C399" s="35"/>
      <c r="D399" s="35"/>
      <c r="E399" s="35"/>
      <c r="F399" s="35"/>
      <c r="G399" s="35"/>
      <c r="H399" s="17">
        <f>E401+E402+E403+E404+E405</f>
        <v>151569.54099999997</v>
      </c>
    </row>
    <row r="400" spans="1:8" ht="15.75" hidden="1" outlineLevel="1">
      <c r="A400" s="35" t="s">
        <v>20</v>
      </c>
      <c r="B400" s="35"/>
      <c r="C400" s="14"/>
      <c r="D400" s="14"/>
      <c r="E400" s="14"/>
      <c r="F400" s="14"/>
      <c r="G400" s="14"/>
      <c r="H400" s="23"/>
    </row>
    <row r="401" spans="1:8" ht="15.75" hidden="1" outlineLevel="1">
      <c r="A401" s="36" t="s">
        <v>37</v>
      </c>
      <c r="B401" s="36"/>
      <c r="C401" s="36"/>
      <c r="D401" s="36"/>
      <c r="E401" s="17">
        <v>8367.644000000002</v>
      </c>
      <c r="G401" s="8"/>
      <c r="H401" s="8"/>
    </row>
    <row r="402" spans="1:8" ht="15.75" hidden="1" outlineLevel="1">
      <c r="A402" s="36" t="s">
        <v>38</v>
      </c>
      <c r="B402" s="36"/>
      <c r="C402" s="36"/>
      <c r="D402" s="36"/>
      <c r="E402" s="21">
        <v>108985.47199999994</v>
      </c>
      <c r="G402" s="8"/>
      <c r="H402" s="8"/>
    </row>
    <row r="403" spans="1:8" ht="15.75" hidden="1" outlineLevel="1">
      <c r="A403" s="36" t="s">
        <v>39</v>
      </c>
      <c r="B403" s="36"/>
      <c r="C403" s="36"/>
      <c r="D403" s="36"/>
      <c r="E403" s="21">
        <v>34216.42500000002</v>
      </c>
      <c r="G403" s="8"/>
      <c r="H403" s="8"/>
    </row>
    <row r="404" spans="1:8" ht="15.75" hidden="1" outlineLevel="1">
      <c r="A404" s="36" t="s">
        <v>40</v>
      </c>
      <c r="B404" s="36"/>
      <c r="C404" s="36"/>
      <c r="D404" s="36"/>
      <c r="E404" s="22">
        <v>0</v>
      </c>
      <c r="G404" s="8"/>
      <c r="H404" s="8"/>
    </row>
    <row r="405" spans="1:8" ht="15.75" hidden="1" outlineLevel="1">
      <c r="A405" s="36" t="s">
        <v>41</v>
      </c>
      <c r="B405" s="36"/>
      <c r="C405" s="36"/>
      <c r="D405" s="36"/>
      <c r="E405" s="22">
        <v>0</v>
      </c>
      <c r="G405" s="8"/>
      <c r="H405" s="8"/>
    </row>
    <row r="406" spans="1:8" ht="15.75" hidden="1" outlineLevel="1">
      <c r="A406" s="35" t="s">
        <v>42</v>
      </c>
      <c r="B406" s="35"/>
      <c r="C406" s="35"/>
      <c r="D406" s="35"/>
      <c r="E406" s="35"/>
      <c r="F406" s="35"/>
      <c r="G406" s="35"/>
      <c r="H406" s="17">
        <v>186900.8</v>
      </c>
    </row>
    <row r="407" spans="1:8" ht="15.75" hidden="1" outlineLevel="1">
      <c r="A407" s="35" t="s">
        <v>43</v>
      </c>
      <c r="B407" s="35"/>
      <c r="C407" s="35"/>
      <c r="D407" s="35"/>
      <c r="E407" s="35"/>
      <c r="F407" s="35"/>
      <c r="G407" s="35"/>
      <c r="H407" s="12">
        <v>0</v>
      </c>
    </row>
    <row r="408" ht="15.75" hidden="1" outlineLevel="1"/>
    <row r="409" spans="1:8" ht="15.75" hidden="1" outlineLevel="1">
      <c r="A409" s="43" t="s">
        <v>65</v>
      </c>
      <c r="B409" s="43"/>
      <c r="C409" s="43"/>
      <c r="D409" s="43"/>
      <c r="E409" s="43"/>
      <c r="F409" s="43"/>
      <c r="G409" s="43"/>
      <c r="H409" s="43"/>
    </row>
    <row r="410" spans="1:8" ht="15.75" hidden="1" outlineLevel="1">
      <c r="A410" s="44" t="s">
        <v>11</v>
      </c>
      <c r="B410" s="44"/>
      <c r="C410" s="44"/>
      <c r="D410" s="44"/>
      <c r="E410" s="44"/>
      <c r="F410" s="44"/>
      <c r="G410" s="44"/>
      <c r="H410" s="12">
        <f>ROUND(H413+H414*H415+H445,2)</f>
        <v>2450.3</v>
      </c>
    </row>
    <row r="411" spans="1:5" ht="15.75" hidden="1" outlineLevel="1">
      <c r="A411" s="7"/>
      <c r="B411" s="7"/>
      <c r="C411" s="13"/>
      <c r="D411" s="13"/>
      <c r="E411" s="13"/>
    </row>
    <row r="412" spans="1:8" ht="15.75" hidden="1" outlineLevel="1">
      <c r="A412" s="44" t="s">
        <v>12</v>
      </c>
      <c r="B412" s="44"/>
      <c r="C412" s="44"/>
      <c r="D412" s="44"/>
      <c r="E412" s="44"/>
      <c r="F412" s="44"/>
      <c r="G412" s="44"/>
      <c r="H412" s="44"/>
    </row>
    <row r="413" spans="1:8" ht="15.75" hidden="1" outlineLevel="1">
      <c r="A413" s="39" t="s">
        <v>13</v>
      </c>
      <c r="B413" s="39"/>
      <c r="C413" s="39"/>
      <c r="D413" s="39"/>
      <c r="E413" s="39"/>
      <c r="F413" s="39"/>
      <c r="G413" s="39"/>
      <c r="H413" s="12">
        <v>1292.58</v>
      </c>
    </row>
    <row r="414" spans="1:8" ht="15.75" hidden="1" outlineLevel="1">
      <c r="A414" s="39" t="s">
        <v>14</v>
      </c>
      <c r="B414" s="39"/>
      <c r="C414" s="39"/>
      <c r="D414" s="39"/>
      <c r="E414" s="39"/>
      <c r="F414" s="39"/>
      <c r="G414" s="39"/>
      <c r="H414" s="12">
        <v>851006.92</v>
      </c>
    </row>
    <row r="415" spans="1:8" ht="15.75" hidden="1" outlineLevel="1">
      <c r="A415" s="39" t="s">
        <v>15</v>
      </c>
      <c r="B415" s="39"/>
      <c r="C415" s="39"/>
      <c r="D415" s="39"/>
      <c r="E415" s="39"/>
      <c r="F415" s="39"/>
      <c r="G415" s="39"/>
      <c r="H415" s="15">
        <f>(H416+H417-(H418+H425))/(H435+H436-(H437+H444))</f>
        <v>0.0013604125396563963</v>
      </c>
    </row>
    <row r="416" spans="1:8" ht="15.75" hidden="1" outlineLevel="1">
      <c r="A416" s="39" t="s">
        <v>16</v>
      </c>
      <c r="B416" s="39"/>
      <c r="C416" s="39"/>
      <c r="D416" s="39"/>
      <c r="E416" s="39"/>
      <c r="F416" s="39"/>
      <c r="G416" s="39"/>
      <c r="H416" s="17">
        <v>847.276</v>
      </c>
    </row>
    <row r="417" spans="1:8" ht="15.75" hidden="1" outlineLevel="1">
      <c r="A417" s="39" t="s">
        <v>17</v>
      </c>
      <c r="B417" s="39"/>
      <c r="C417" s="39"/>
      <c r="D417" s="39"/>
      <c r="E417" s="39"/>
      <c r="F417" s="39"/>
      <c r="G417" s="39"/>
      <c r="H417" s="17">
        <v>30.404</v>
      </c>
    </row>
    <row r="418" spans="1:8" ht="15.75" hidden="1" outlineLevel="1">
      <c r="A418" s="39" t="s">
        <v>18</v>
      </c>
      <c r="B418" s="39"/>
      <c r="C418" s="39"/>
      <c r="D418" s="39"/>
      <c r="E418" s="39"/>
      <c r="F418" s="39"/>
      <c r="G418" s="39"/>
      <c r="H418" s="17">
        <f>E420+E421+E422+E423+E424</f>
        <v>276.0620434977521</v>
      </c>
    </row>
    <row r="419" spans="1:8" ht="15.75" hidden="1" outlineLevel="1">
      <c r="A419" s="39" t="s">
        <v>20</v>
      </c>
      <c r="B419" s="39"/>
      <c r="C419" s="14"/>
      <c r="D419" s="14"/>
      <c r="E419" s="14"/>
      <c r="F419" s="14"/>
      <c r="G419" s="14"/>
      <c r="H419" s="19"/>
    </row>
    <row r="420" spans="1:8" ht="15.75" hidden="1" outlineLevel="1">
      <c r="A420" s="36" t="s">
        <v>21</v>
      </c>
      <c r="B420" s="36"/>
      <c r="C420" s="36"/>
      <c r="D420" s="36"/>
      <c r="E420" s="17">
        <v>17.100801797751867</v>
      </c>
      <c r="G420" s="8"/>
      <c r="H420" s="8"/>
    </row>
    <row r="421" spans="1:8" ht="15.75" hidden="1" outlineLevel="1">
      <c r="A421" s="36" t="s">
        <v>22</v>
      </c>
      <c r="B421" s="36"/>
      <c r="C421" s="36"/>
      <c r="D421" s="36"/>
      <c r="E421" s="21">
        <v>207.7267623000003</v>
      </c>
      <c r="G421" s="8"/>
      <c r="H421" s="8"/>
    </row>
    <row r="422" spans="1:8" ht="15.75" hidden="1" outlineLevel="1">
      <c r="A422" s="36" t="s">
        <v>23</v>
      </c>
      <c r="B422" s="36"/>
      <c r="C422" s="36"/>
      <c r="D422" s="36"/>
      <c r="E422" s="21">
        <v>51.2344793999999</v>
      </c>
      <c r="G422" s="8"/>
      <c r="H422" s="8"/>
    </row>
    <row r="423" spans="1:8" ht="15.75" hidden="1" outlineLevel="1">
      <c r="A423" s="36" t="s">
        <v>24</v>
      </c>
      <c r="B423" s="36"/>
      <c r="C423" s="36"/>
      <c r="D423" s="36"/>
      <c r="E423" s="22">
        <v>0</v>
      </c>
      <c r="G423" s="8"/>
      <c r="H423" s="8"/>
    </row>
    <row r="424" spans="1:8" ht="15.75" hidden="1" outlineLevel="1">
      <c r="A424" s="36" t="s">
        <v>25</v>
      </c>
      <c r="B424" s="36"/>
      <c r="C424" s="36"/>
      <c r="D424" s="36"/>
      <c r="E424" s="22">
        <v>0</v>
      </c>
      <c r="G424" s="8"/>
      <c r="H424" s="8"/>
    </row>
    <row r="425" spans="1:8" ht="15.75" hidden="1" outlineLevel="1">
      <c r="A425" s="35" t="s">
        <v>26</v>
      </c>
      <c r="B425" s="35"/>
      <c r="C425" s="35"/>
      <c r="D425" s="35"/>
      <c r="E425" s="35"/>
      <c r="F425" s="35"/>
      <c r="G425" s="35"/>
      <c r="H425" s="17">
        <v>294.6998</v>
      </c>
    </row>
    <row r="426" spans="1:8" ht="15.75" hidden="1" outlineLevel="1">
      <c r="A426" s="35" t="s">
        <v>27</v>
      </c>
      <c r="B426" s="35"/>
      <c r="C426" s="35"/>
      <c r="D426" s="35"/>
      <c r="E426" s="35"/>
      <c r="F426" s="35"/>
      <c r="G426" s="35"/>
      <c r="H426" s="21">
        <f>D428+D432</f>
        <v>7507.712000000006</v>
      </c>
    </row>
    <row r="427" spans="1:8" ht="15.75" hidden="1" outlineLevel="1">
      <c r="A427" s="35" t="s">
        <v>20</v>
      </c>
      <c r="B427" s="35"/>
      <c r="C427" s="14"/>
      <c r="D427" s="14"/>
      <c r="E427" s="14"/>
      <c r="F427" s="14"/>
      <c r="G427" s="14"/>
      <c r="H427" s="23"/>
    </row>
    <row r="428" spans="1:8" ht="15.75" hidden="1" outlineLevel="1">
      <c r="A428" s="37" t="s">
        <v>28</v>
      </c>
      <c r="B428" s="37"/>
      <c r="C428" s="37"/>
      <c r="D428" s="17">
        <f>D429+D430+D431</f>
        <v>2.608</v>
      </c>
      <c r="E428" s="7"/>
      <c r="F428" s="8"/>
      <c r="G428" s="8"/>
      <c r="H428" s="8"/>
    </row>
    <row r="429" spans="1:8" ht="15.75" hidden="1" outlineLevel="1">
      <c r="A429" s="38" t="s">
        <v>29</v>
      </c>
      <c r="B429" s="38"/>
      <c r="C429" s="38"/>
      <c r="D429" s="17">
        <v>0.688</v>
      </c>
      <c r="E429" s="7"/>
      <c r="F429" s="8"/>
      <c r="G429" s="8"/>
      <c r="H429" s="8"/>
    </row>
    <row r="430" spans="1:8" ht="15.75" hidden="1" outlineLevel="1">
      <c r="A430" s="38" t="s">
        <v>30</v>
      </c>
      <c r="B430" s="38"/>
      <c r="C430" s="38"/>
      <c r="D430" s="17">
        <v>1.243</v>
      </c>
      <c r="E430" s="7"/>
      <c r="F430" s="8"/>
      <c r="G430" s="8"/>
      <c r="H430" s="8"/>
    </row>
    <row r="431" spans="1:8" ht="15.75" hidden="1" outlineLevel="1">
      <c r="A431" s="38" t="s">
        <v>31</v>
      </c>
      <c r="B431" s="38"/>
      <c r="C431" s="38"/>
      <c r="D431" s="17">
        <v>0.677</v>
      </c>
      <c r="E431" s="7"/>
      <c r="F431" s="8"/>
      <c r="G431" s="8"/>
      <c r="H431" s="8"/>
    </row>
    <row r="432" spans="1:8" ht="15.75" hidden="1" outlineLevel="1">
      <c r="A432" s="37" t="s">
        <v>32</v>
      </c>
      <c r="B432" s="37"/>
      <c r="C432" s="37"/>
      <c r="D432" s="17">
        <f>D433+D434</f>
        <v>7505.104000000006</v>
      </c>
      <c r="E432" s="7"/>
      <c r="F432" s="8"/>
      <c r="G432" s="8"/>
      <c r="H432" s="8"/>
    </row>
    <row r="433" spans="1:8" ht="15.75" hidden="1" outlineLevel="1">
      <c r="A433" s="38" t="s">
        <v>29</v>
      </c>
      <c r="B433" s="38"/>
      <c r="C433" s="38"/>
      <c r="D433" s="17">
        <v>3005.599000000001</v>
      </c>
      <c r="E433" s="7"/>
      <c r="F433" s="8"/>
      <c r="G433" s="8"/>
      <c r="H433" s="8"/>
    </row>
    <row r="434" spans="1:8" ht="15.75" hidden="1" outlineLevel="1">
      <c r="A434" s="38" t="s">
        <v>31</v>
      </c>
      <c r="B434" s="38"/>
      <c r="C434" s="38"/>
      <c r="D434" s="17">
        <v>4499.505000000005</v>
      </c>
      <c r="E434" s="7"/>
      <c r="F434" s="8"/>
      <c r="G434" s="8"/>
      <c r="H434" s="8"/>
    </row>
    <row r="435" spans="1:8" ht="15.75" hidden="1" outlineLevel="1">
      <c r="A435" s="35" t="s">
        <v>33</v>
      </c>
      <c r="B435" s="35"/>
      <c r="C435" s="35"/>
      <c r="D435" s="35"/>
      <c r="E435" s="35"/>
      <c r="F435" s="35"/>
      <c r="G435" s="35"/>
      <c r="H435" s="17">
        <v>532513.624</v>
      </c>
    </row>
    <row r="436" spans="1:8" ht="15.75" hidden="1" outlineLevel="1">
      <c r="A436" s="35" t="s">
        <v>55</v>
      </c>
      <c r="B436" s="35"/>
      <c r="C436" s="35"/>
      <c r="D436" s="35"/>
      <c r="E436" s="35"/>
      <c r="F436" s="35"/>
      <c r="G436" s="35"/>
      <c r="H436" s="17">
        <v>23681.369</v>
      </c>
    </row>
    <row r="437" spans="1:8" ht="15.75" hidden="1" outlineLevel="1">
      <c r="A437" s="35" t="s">
        <v>36</v>
      </c>
      <c r="B437" s="35"/>
      <c r="C437" s="35"/>
      <c r="D437" s="35"/>
      <c r="E437" s="35"/>
      <c r="F437" s="35"/>
      <c r="G437" s="35"/>
      <c r="H437" s="17">
        <f>E439+E440+E441+E442+E443</f>
        <v>164819.71299999996</v>
      </c>
    </row>
    <row r="438" spans="1:8" ht="15.75" hidden="1" outlineLevel="1">
      <c r="A438" s="35" t="s">
        <v>20</v>
      </c>
      <c r="B438" s="35"/>
      <c r="C438" s="14"/>
      <c r="D438" s="14"/>
      <c r="E438" s="14"/>
      <c r="F438" s="14"/>
      <c r="G438" s="14"/>
      <c r="H438" s="23"/>
    </row>
    <row r="439" spans="1:8" ht="15.75" hidden="1" outlineLevel="1">
      <c r="A439" s="36" t="s">
        <v>37</v>
      </c>
      <c r="B439" s="36"/>
      <c r="C439" s="36"/>
      <c r="D439" s="36"/>
      <c r="E439" s="17">
        <v>7507.712000000006</v>
      </c>
      <c r="G439" s="8"/>
      <c r="H439" s="8"/>
    </row>
    <row r="440" spans="1:8" ht="15.75" hidden="1" outlineLevel="1">
      <c r="A440" s="36" t="s">
        <v>38</v>
      </c>
      <c r="B440" s="36"/>
      <c r="C440" s="36"/>
      <c r="D440" s="36"/>
      <c r="E440" s="21">
        <v>120981.78099999992</v>
      </c>
      <c r="G440" s="8"/>
      <c r="H440" s="8"/>
    </row>
    <row r="441" spans="1:8" ht="15.75" hidden="1" outlineLevel="1">
      <c r="A441" s="36" t="s">
        <v>39</v>
      </c>
      <c r="B441" s="36"/>
      <c r="C441" s="36"/>
      <c r="D441" s="36"/>
      <c r="E441" s="21">
        <v>36330.22000000004</v>
      </c>
      <c r="G441" s="8"/>
      <c r="H441" s="8"/>
    </row>
    <row r="442" spans="1:8" ht="15.75" hidden="1" outlineLevel="1">
      <c r="A442" s="36" t="s">
        <v>40</v>
      </c>
      <c r="B442" s="36"/>
      <c r="C442" s="36"/>
      <c r="D442" s="36"/>
      <c r="E442" s="22">
        <v>0</v>
      </c>
      <c r="G442" s="8"/>
      <c r="H442" s="8"/>
    </row>
    <row r="443" spans="1:8" ht="15.75" hidden="1" outlineLevel="1">
      <c r="A443" s="36" t="s">
        <v>41</v>
      </c>
      <c r="B443" s="36"/>
      <c r="C443" s="36"/>
      <c r="D443" s="36"/>
      <c r="E443" s="22">
        <v>0</v>
      </c>
      <c r="G443" s="8"/>
      <c r="H443" s="8"/>
    </row>
    <row r="444" spans="1:8" ht="15.75" hidden="1" outlineLevel="1">
      <c r="A444" s="35" t="s">
        <v>42</v>
      </c>
      <c r="B444" s="35"/>
      <c r="C444" s="35"/>
      <c r="D444" s="35"/>
      <c r="E444" s="35"/>
      <c r="F444" s="35"/>
      <c r="G444" s="35"/>
      <c r="H444" s="17">
        <v>165768.6</v>
      </c>
    </row>
    <row r="445" spans="1:8" ht="15.75" hidden="1" outlineLevel="1">
      <c r="A445" s="35" t="s">
        <v>43</v>
      </c>
      <c r="B445" s="35"/>
      <c r="C445" s="35"/>
      <c r="D445" s="35"/>
      <c r="E445" s="35"/>
      <c r="F445" s="35"/>
      <c r="G445" s="35"/>
      <c r="H445" s="12">
        <v>0</v>
      </c>
    </row>
    <row r="446" ht="15.75" hidden="1" outlineLevel="1"/>
    <row r="447" spans="1:8" ht="15.75" hidden="1" outlineLevel="1">
      <c r="A447" s="43" t="s">
        <v>66</v>
      </c>
      <c r="B447" s="43"/>
      <c r="C447" s="43"/>
      <c r="D447" s="43"/>
      <c r="E447" s="43"/>
      <c r="F447" s="43"/>
      <c r="G447" s="43"/>
      <c r="H447" s="43"/>
    </row>
    <row r="448" spans="1:8" ht="15.75" hidden="1" outlineLevel="1">
      <c r="A448" s="44" t="s">
        <v>11</v>
      </c>
      <c r="B448" s="44"/>
      <c r="C448" s="44"/>
      <c r="D448" s="44"/>
      <c r="E448" s="44"/>
      <c r="F448" s="44"/>
      <c r="G448" s="44"/>
      <c r="H448" s="12">
        <f>ROUND(H451+H452*H453+H483,2)</f>
        <v>2511.15</v>
      </c>
    </row>
    <row r="449" spans="1:5" ht="15.75" hidden="1" outlineLevel="1">
      <c r="A449" s="7"/>
      <c r="B449" s="7"/>
      <c r="C449" s="13"/>
      <c r="D449" s="13"/>
      <c r="E449" s="13"/>
    </row>
    <row r="450" spans="1:8" ht="15.75" hidden="1" outlineLevel="1">
      <c r="A450" s="44" t="s">
        <v>12</v>
      </c>
      <c r="B450" s="44"/>
      <c r="C450" s="44"/>
      <c r="D450" s="44"/>
      <c r="E450" s="44"/>
      <c r="F450" s="44"/>
      <c r="G450" s="44"/>
      <c r="H450" s="44"/>
    </row>
    <row r="451" spans="1:8" ht="15.75" hidden="1" outlineLevel="1">
      <c r="A451" s="39" t="s">
        <v>13</v>
      </c>
      <c r="B451" s="39"/>
      <c r="C451" s="39"/>
      <c r="D451" s="39"/>
      <c r="E451" s="39"/>
      <c r="F451" s="39"/>
      <c r="G451" s="39"/>
      <c r="H451" s="12">
        <v>1239.3</v>
      </c>
    </row>
    <row r="452" spans="1:8" ht="15.75" hidden="1" outlineLevel="1">
      <c r="A452" s="39" t="s">
        <v>14</v>
      </c>
      <c r="B452" s="39"/>
      <c r="C452" s="39"/>
      <c r="D452" s="39"/>
      <c r="E452" s="39"/>
      <c r="F452" s="39"/>
      <c r="G452" s="39"/>
      <c r="H452" s="12">
        <v>871450.41</v>
      </c>
    </row>
    <row r="453" spans="1:8" ht="15.75" hidden="1" outlineLevel="1">
      <c r="A453" s="39" t="s">
        <v>15</v>
      </c>
      <c r="B453" s="39"/>
      <c r="C453" s="39"/>
      <c r="D453" s="39"/>
      <c r="E453" s="39"/>
      <c r="F453" s="39"/>
      <c r="G453" s="39"/>
      <c r="H453" s="15">
        <f>(H454+H455-(H456+H463))/(H473+H474-(H475+H482))</f>
        <v>0.001459462152642788</v>
      </c>
    </row>
    <row r="454" spans="1:8" ht="15.75" hidden="1" outlineLevel="1">
      <c r="A454" s="39" t="s">
        <v>16</v>
      </c>
      <c r="B454" s="39"/>
      <c r="C454" s="39"/>
      <c r="D454" s="39"/>
      <c r="E454" s="39"/>
      <c r="F454" s="39"/>
      <c r="G454" s="39"/>
      <c r="H454" s="17">
        <v>753.756</v>
      </c>
    </row>
    <row r="455" spans="1:8" ht="15.75" hidden="1" outlineLevel="1">
      <c r="A455" s="39" t="s">
        <v>17</v>
      </c>
      <c r="B455" s="39"/>
      <c r="C455" s="39"/>
      <c r="D455" s="39"/>
      <c r="E455" s="39"/>
      <c r="F455" s="39"/>
      <c r="G455" s="39"/>
      <c r="H455" s="17">
        <v>13.908000000000001</v>
      </c>
    </row>
    <row r="456" spans="1:8" ht="15.75" hidden="1" outlineLevel="1">
      <c r="A456" s="39" t="s">
        <v>18</v>
      </c>
      <c r="B456" s="39"/>
      <c r="C456" s="39"/>
      <c r="D456" s="39"/>
      <c r="E456" s="39"/>
      <c r="F456" s="39"/>
      <c r="G456" s="39"/>
      <c r="H456" s="17">
        <f>E458+E459+E460+E461+E462</f>
        <v>234.1550851311767</v>
      </c>
    </row>
    <row r="457" spans="1:8" ht="15.75" hidden="1" outlineLevel="1">
      <c r="A457" s="39" t="s">
        <v>20</v>
      </c>
      <c r="B457" s="39"/>
      <c r="C457" s="14"/>
      <c r="D457" s="14"/>
      <c r="E457" s="14"/>
      <c r="F457" s="14"/>
      <c r="G457" s="14"/>
      <c r="H457" s="19"/>
    </row>
    <row r="458" spans="1:8" ht="15.75" hidden="1" outlineLevel="1">
      <c r="A458" s="36" t="s">
        <v>21</v>
      </c>
      <c r="B458" s="36"/>
      <c r="C458" s="36"/>
      <c r="D458" s="36"/>
      <c r="E458" s="17">
        <v>13.817631331176612</v>
      </c>
      <c r="G458" s="8"/>
      <c r="H458" s="8"/>
    </row>
    <row r="459" spans="1:8" ht="15.75" hidden="1" outlineLevel="1">
      <c r="A459" s="36" t="s">
        <v>22</v>
      </c>
      <c r="B459" s="36"/>
      <c r="C459" s="36"/>
      <c r="D459" s="36"/>
      <c r="E459" s="21">
        <v>175.51568800000013</v>
      </c>
      <c r="G459" s="8"/>
      <c r="H459" s="8"/>
    </row>
    <row r="460" spans="1:8" ht="15.75" hidden="1" outlineLevel="1">
      <c r="A460" s="36" t="s">
        <v>23</v>
      </c>
      <c r="B460" s="36"/>
      <c r="C460" s="36"/>
      <c r="D460" s="36"/>
      <c r="E460" s="21">
        <v>44.821765799999966</v>
      </c>
      <c r="G460" s="8"/>
      <c r="H460" s="8"/>
    </row>
    <row r="461" spans="1:8" ht="15.75" hidden="1" outlineLevel="1">
      <c r="A461" s="36" t="s">
        <v>24</v>
      </c>
      <c r="B461" s="36"/>
      <c r="C461" s="36"/>
      <c r="D461" s="36"/>
      <c r="E461" s="22">
        <v>0</v>
      </c>
      <c r="G461" s="8"/>
      <c r="H461" s="8"/>
    </row>
    <row r="462" spans="1:8" ht="15.75" hidden="1" outlineLevel="1">
      <c r="A462" s="36" t="s">
        <v>25</v>
      </c>
      <c r="B462" s="36"/>
      <c r="C462" s="36"/>
      <c r="D462" s="36"/>
      <c r="E462" s="22">
        <v>0</v>
      </c>
      <c r="G462" s="8"/>
      <c r="H462" s="8"/>
    </row>
    <row r="463" spans="1:8" ht="15.75" hidden="1" outlineLevel="1">
      <c r="A463" s="35" t="s">
        <v>26</v>
      </c>
      <c r="B463" s="35"/>
      <c r="C463" s="35"/>
      <c r="D463" s="35"/>
      <c r="E463" s="35"/>
      <c r="F463" s="35"/>
      <c r="G463" s="35"/>
      <c r="H463" s="17">
        <v>289.6767</v>
      </c>
    </row>
    <row r="464" spans="1:8" ht="15.75" hidden="1" outlineLevel="1">
      <c r="A464" s="35" t="s">
        <v>27</v>
      </c>
      <c r="B464" s="35"/>
      <c r="C464" s="35"/>
      <c r="D464" s="35"/>
      <c r="E464" s="35"/>
      <c r="F464" s="35"/>
      <c r="G464" s="35"/>
      <c r="H464" s="21">
        <f>D466+D470</f>
        <v>6280.990000000006</v>
      </c>
    </row>
    <row r="465" spans="1:8" ht="15.75" hidden="1" outlineLevel="1">
      <c r="A465" s="35" t="s">
        <v>20</v>
      </c>
      <c r="B465" s="35"/>
      <c r="C465" s="14"/>
      <c r="D465" s="14"/>
      <c r="E465" s="14"/>
      <c r="F465" s="14"/>
      <c r="G465" s="14"/>
      <c r="H465" s="23"/>
    </row>
    <row r="466" spans="1:8" ht="15.75" hidden="1" outlineLevel="1">
      <c r="A466" s="37" t="s">
        <v>28</v>
      </c>
      <c r="B466" s="37"/>
      <c r="C466" s="37"/>
      <c r="D466" s="17">
        <f>D467+D468+D469</f>
        <v>2.615</v>
      </c>
      <c r="E466" s="7"/>
      <c r="F466" s="8"/>
      <c r="G466" s="8"/>
      <c r="H466" s="8"/>
    </row>
    <row r="467" spans="1:8" ht="15.75" hidden="1" outlineLevel="1">
      <c r="A467" s="38" t="s">
        <v>29</v>
      </c>
      <c r="B467" s="38"/>
      <c r="C467" s="38"/>
      <c r="D467" s="17">
        <v>0.737</v>
      </c>
      <c r="E467" s="7"/>
      <c r="F467" s="8"/>
      <c r="G467" s="8"/>
      <c r="H467" s="8"/>
    </row>
    <row r="468" spans="1:8" ht="15.75" hidden="1" outlineLevel="1">
      <c r="A468" s="38" t="s">
        <v>30</v>
      </c>
      <c r="B468" s="38"/>
      <c r="C468" s="38"/>
      <c r="D468" s="17">
        <v>1.137</v>
      </c>
      <c r="E468" s="7"/>
      <c r="F468" s="8"/>
      <c r="G468" s="8"/>
      <c r="H468" s="8"/>
    </row>
    <row r="469" spans="1:8" ht="15.75" hidden="1" outlineLevel="1">
      <c r="A469" s="38" t="s">
        <v>31</v>
      </c>
      <c r="B469" s="38"/>
      <c r="C469" s="38"/>
      <c r="D469" s="17">
        <v>0.741</v>
      </c>
      <c r="E469" s="7"/>
      <c r="F469" s="8"/>
      <c r="G469" s="8"/>
      <c r="H469" s="8"/>
    </row>
    <row r="470" spans="1:8" ht="15.75" hidden="1" outlineLevel="1">
      <c r="A470" s="37" t="s">
        <v>32</v>
      </c>
      <c r="B470" s="37"/>
      <c r="C470" s="37"/>
      <c r="D470" s="17">
        <f>D471+D472</f>
        <v>6278.375000000006</v>
      </c>
      <c r="E470" s="7"/>
      <c r="F470" s="8"/>
      <c r="G470" s="8"/>
      <c r="H470" s="8"/>
    </row>
    <row r="471" spans="1:8" ht="15.75" hidden="1" outlineLevel="1">
      <c r="A471" s="38" t="s">
        <v>29</v>
      </c>
      <c r="B471" s="38"/>
      <c r="C471" s="38"/>
      <c r="D471" s="17">
        <v>2498.8540000000085</v>
      </c>
      <c r="E471" s="7"/>
      <c r="F471" s="8"/>
      <c r="G471" s="8"/>
      <c r="H471" s="8"/>
    </row>
    <row r="472" spans="1:8" ht="15.75" hidden="1" outlineLevel="1">
      <c r="A472" s="38" t="s">
        <v>31</v>
      </c>
      <c r="B472" s="38"/>
      <c r="C472" s="38"/>
      <c r="D472" s="17">
        <v>3779.520999999998</v>
      </c>
      <c r="E472" s="7"/>
      <c r="F472" s="8"/>
      <c r="G472" s="8"/>
      <c r="H472" s="8"/>
    </row>
    <row r="473" spans="1:8" ht="15.75" hidden="1" outlineLevel="1">
      <c r="A473" s="35" t="s">
        <v>33</v>
      </c>
      <c r="B473" s="35"/>
      <c r="C473" s="35"/>
      <c r="D473" s="35"/>
      <c r="E473" s="35"/>
      <c r="F473" s="35"/>
      <c r="G473" s="35"/>
      <c r="H473" s="17">
        <v>461690.887</v>
      </c>
    </row>
    <row r="474" spans="1:8" ht="15.75" hidden="1" outlineLevel="1">
      <c r="A474" s="35" t="s">
        <v>55</v>
      </c>
      <c r="B474" s="35"/>
      <c r="C474" s="35"/>
      <c r="D474" s="35"/>
      <c r="E474" s="35"/>
      <c r="F474" s="35"/>
      <c r="G474" s="35"/>
      <c r="H474" s="17">
        <v>11152.656</v>
      </c>
    </row>
    <row r="475" spans="1:8" ht="15.75" hidden="1" outlineLevel="1">
      <c r="A475" s="35" t="s">
        <v>36</v>
      </c>
      <c r="B475" s="35"/>
      <c r="C475" s="35"/>
      <c r="D475" s="35"/>
      <c r="E475" s="35"/>
      <c r="F475" s="35"/>
      <c r="G475" s="35"/>
      <c r="H475" s="17">
        <f>E477+E478+E479+E480+E481</f>
        <v>142830.53000000006</v>
      </c>
    </row>
    <row r="476" spans="1:8" ht="15.75" hidden="1" outlineLevel="1">
      <c r="A476" s="35" t="s">
        <v>20</v>
      </c>
      <c r="B476" s="35"/>
      <c r="C476" s="14"/>
      <c r="D476" s="14"/>
      <c r="E476" s="14"/>
      <c r="F476" s="14"/>
      <c r="G476" s="14"/>
      <c r="H476" s="23"/>
    </row>
    <row r="477" spans="1:8" ht="15.75" hidden="1" outlineLevel="1">
      <c r="A477" s="36" t="s">
        <v>37</v>
      </c>
      <c r="B477" s="36"/>
      <c r="C477" s="36"/>
      <c r="D477" s="36"/>
      <c r="E477" s="17">
        <v>6280.990000000006</v>
      </c>
      <c r="G477" s="8"/>
      <c r="H477" s="8"/>
    </row>
    <row r="478" spans="1:8" ht="15.75" hidden="1" outlineLevel="1">
      <c r="A478" s="36" t="s">
        <v>38</v>
      </c>
      <c r="B478" s="36"/>
      <c r="C478" s="36"/>
      <c r="D478" s="36"/>
      <c r="E478" s="21">
        <v>105376.00600000005</v>
      </c>
      <c r="G478" s="8"/>
      <c r="H478" s="8"/>
    </row>
    <row r="479" spans="1:8" ht="15.75" hidden="1" outlineLevel="1">
      <c r="A479" s="36" t="s">
        <v>39</v>
      </c>
      <c r="B479" s="36"/>
      <c r="C479" s="36"/>
      <c r="D479" s="36"/>
      <c r="E479" s="21">
        <v>31173.534000000003</v>
      </c>
      <c r="G479" s="8"/>
      <c r="H479" s="8"/>
    </row>
    <row r="480" spans="1:8" ht="15.75" hidden="1" outlineLevel="1">
      <c r="A480" s="36" t="s">
        <v>40</v>
      </c>
      <c r="B480" s="36"/>
      <c r="C480" s="36"/>
      <c r="D480" s="36"/>
      <c r="E480" s="22">
        <v>0</v>
      </c>
      <c r="G480" s="8"/>
      <c r="H480" s="8"/>
    </row>
    <row r="481" spans="1:8" ht="15.75" hidden="1" outlineLevel="1">
      <c r="A481" s="36" t="s">
        <v>41</v>
      </c>
      <c r="B481" s="36"/>
      <c r="C481" s="36"/>
      <c r="D481" s="36"/>
      <c r="E481" s="22">
        <v>0</v>
      </c>
      <c r="G481" s="8"/>
      <c r="H481" s="8"/>
    </row>
    <row r="482" spans="1:8" ht="15.75" hidden="1" outlineLevel="1">
      <c r="A482" s="35" t="s">
        <v>42</v>
      </c>
      <c r="B482" s="35"/>
      <c r="C482" s="35"/>
      <c r="D482" s="35"/>
      <c r="E482" s="35"/>
      <c r="F482" s="35"/>
      <c r="G482" s="35"/>
      <c r="H482" s="17">
        <v>162943.1</v>
      </c>
    </row>
    <row r="483" spans="1:8" ht="15.75" hidden="1" outlineLevel="1">
      <c r="A483" s="35" t="s">
        <v>43</v>
      </c>
      <c r="B483" s="35"/>
      <c r="C483" s="35"/>
      <c r="D483" s="35"/>
      <c r="E483" s="35"/>
      <c r="F483" s="35"/>
      <c r="G483" s="35"/>
      <c r="H483" s="12">
        <v>0</v>
      </c>
    </row>
    <row r="484" ht="15.75" hidden="1" outlineLevel="1"/>
    <row r="485" spans="1:8" ht="15.75" hidden="1" outlineLevel="1">
      <c r="A485" s="43" t="s">
        <v>67</v>
      </c>
      <c r="B485" s="43"/>
      <c r="C485" s="43"/>
      <c r="D485" s="43"/>
      <c r="E485" s="43"/>
      <c r="F485" s="43"/>
      <c r="G485" s="43"/>
      <c r="H485" s="43"/>
    </row>
    <row r="486" spans="1:8" ht="15.75" hidden="1" outlineLevel="1">
      <c r="A486" s="44" t="s">
        <v>11</v>
      </c>
      <c r="B486" s="44"/>
      <c r="C486" s="44"/>
      <c r="D486" s="44"/>
      <c r="E486" s="44"/>
      <c r="F486" s="44"/>
      <c r="G486" s="44"/>
      <c r="H486" s="12">
        <f>ROUND(H489+H490*H491+H521,2)</f>
        <v>2370.9</v>
      </c>
    </row>
    <row r="487" spans="1:5" ht="15.75" hidden="1" outlineLevel="1">
      <c r="A487" s="7"/>
      <c r="B487" s="7"/>
      <c r="C487" s="13"/>
      <c r="D487" s="13"/>
      <c r="E487" s="13"/>
    </row>
    <row r="488" spans="1:8" ht="15.75" hidden="1" outlineLevel="1">
      <c r="A488" s="44" t="s">
        <v>12</v>
      </c>
      <c r="B488" s="44"/>
      <c r="C488" s="44"/>
      <c r="D488" s="44"/>
      <c r="E488" s="44"/>
      <c r="F488" s="44"/>
      <c r="G488" s="44"/>
      <c r="H488" s="44"/>
    </row>
    <row r="489" spans="1:8" ht="15.75" hidden="1" outlineLevel="1">
      <c r="A489" s="39" t="s">
        <v>13</v>
      </c>
      <c r="B489" s="39"/>
      <c r="C489" s="39"/>
      <c r="D489" s="39"/>
      <c r="E489" s="39"/>
      <c r="F489" s="39"/>
      <c r="G489" s="39"/>
      <c r="H489" s="12">
        <v>1179.17</v>
      </c>
    </row>
    <row r="490" spans="1:8" ht="15.75" hidden="1" outlineLevel="1">
      <c r="A490" s="39" t="s">
        <v>14</v>
      </c>
      <c r="B490" s="39"/>
      <c r="C490" s="39"/>
      <c r="D490" s="39"/>
      <c r="E490" s="39"/>
      <c r="F490" s="39"/>
      <c r="G490" s="39"/>
      <c r="H490" s="12">
        <v>851865.25</v>
      </c>
    </row>
    <row r="491" spans="1:8" ht="15.75" hidden="1" outlineLevel="1">
      <c r="A491" s="39" t="s">
        <v>15</v>
      </c>
      <c r="B491" s="39"/>
      <c r="C491" s="39"/>
      <c r="D491" s="39"/>
      <c r="E491" s="39"/>
      <c r="F491" s="39"/>
      <c r="G491" s="39"/>
      <c r="H491" s="15">
        <f>(H492+H493-(H494+H501))/(H511+H512-(H513+H520))</f>
        <v>0.0013989645291214456</v>
      </c>
    </row>
    <row r="492" spans="1:8" ht="15.75" hidden="1" outlineLevel="1">
      <c r="A492" s="39" t="s">
        <v>16</v>
      </c>
      <c r="B492" s="39"/>
      <c r="C492" s="39"/>
      <c r="D492" s="39"/>
      <c r="E492" s="39"/>
      <c r="F492" s="39"/>
      <c r="G492" s="39"/>
      <c r="H492" s="17">
        <v>707.367</v>
      </c>
    </row>
    <row r="493" spans="1:8" ht="15.75" hidden="1" outlineLevel="1">
      <c r="A493" s="39" t="s">
        <v>17</v>
      </c>
      <c r="B493" s="39"/>
      <c r="C493" s="39"/>
      <c r="D493" s="39"/>
      <c r="E493" s="39"/>
      <c r="F493" s="39"/>
      <c r="G493" s="39"/>
      <c r="H493" s="17">
        <v>9.883000000000001</v>
      </c>
    </row>
    <row r="494" spans="1:8" ht="15.75" hidden="1" outlineLevel="1">
      <c r="A494" s="39" t="s">
        <v>18</v>
      </c>
      <c r="B494" s="39"/>
      <c r="C494" s="39"/>
      <c r="D494" s="39"/>
      <c r="E494" s="39"/>
      <c r="F494" s="39"/>
      <c r="G494" s="39"/>
      <c r="H494" s="17">
        <f>E496+E497+E498+E499+E500</f>
        <v>229.7735804876084</v>
      </c>
    </row>
    <row r="495" spans="1:8" ht="15.75" hidden="1" outlineLevel="1">
      <c r="A495" s="39" t="s">
        <v>20</v>
      </c>
      <c r="B495" s="39"/>
      <c r="C495" s="14"/>
      <c r="D495" s="14"/>
      <c r="E495" s="14"/>
      <c r="F495" s="14"/>
      <c r="G495" s="14"/>
      <c r="H495" s="19"/>
    </row>
    <row r="496" spans="1:8" ht="15.75" hidden="1" outlineLevel="1">
      <c r="A496" s="36" t="s">
        <v>21</v>
      </c>
      <c r="B496" s="36"/>
      <c r="C496" s="36"/>
      <c r="D496" s="36"/>
      <c r="E496" s="17">
        <v>11.298023187608194</v>
      </c>
      <c r="G496" s="8"/>
      <c r="H496" s="8"/>
    </row>
    <row r="497" spans="1:8" ht="15.75" hidden="1" outlineLevel="1">
      <c r="A497" s="36" t="s">
        <v>22</v>
      </c>
      <c r="B497" s="36"/>
      <c r="C497" s="36"/>
      <c r="D497" s="36"/>
      <c r="E497" s="21">
        <v>177.4751138000002</v>
      </c>
      <c r="G497" s="8"/>
      <c r="H497" s="8"/>
    </row>
    <row r="498" spans="1:8" ht="15.75" hidden="1" outlineLevel="1">
      <c r="A498" s="36" t="s">
        <v>23</v>
      </c>
      <c r="B498" s="36"/>
      <c r="C498" s="36"/>
      <c r="D498" s="36"/>
      <c r="E498" s="21">
        <v>41.000443500000024</v>
      </c>
      <c r="G498" s="8"/>
      <c r="H498" s="8"/>
    </row>
    <row r="499" spans="1:8" ht="15.75" hidden="1" outlineLevel="1">
      <c r="A499" s="36" t="s">
        <v>24</v>
      </c>
      <c r="B499" s="36"/>
      <c r="C499" s="36"/>
      <c r="D499" s="36"/>
      <c r="E499" s="22">
        <v>0</v>
      </c>
      <c r="G499" s="8"/>
      <c r="H499" s="8"/>
    </row>
    <row r="500" spans="1:8" ht="15.75" hidden="1" outlineLevel="1">
      <c r="A500" s="36" t="s">
        <v>25</v>
      </c>
      <c r="B500" s="36"/>
      <c r="C500" s="36"/>
      <c r="D500" s="36"/>
      <c r="E500" s="22">
        <v>0</v>
      </c>
      <c r="G500" s="8"/>
      <c r="H500" s="8"/>
    </row>
    <row r="501" spans="1:8" ht="15.75" hidden="1" outlineLevel="1">
      <c r="A501" s="35" t="s">
        <v>26</v>
      </c>
      <c r="B501" s="35"/>
      <c r="C501" s="35"/>
      <c r="D501" s="35"/>
      <c r="E501" s="35"/>
      <c r="F501" s="35"/>
      <c r="G501" s="35"/>
      <c r="H501" s="17">
        <v>260.1327</v>
      </c>
    </row>
    <row r="502" spans="1:8" ht="15.75" hidden="1" outlineLevel="1">
      <c r="A502" s="35" t="s">
        <v>27</v>
      </c>
      <c r="B502" s="35"/>
      <c r="C502" s="35"/>
      <c r="D502" s="35"/>
      <c r="E502" s="35"/>
      <c r="F502" s="35"/>
      <c r="G502" s="35"/>
      <c r="H502" s="21">
        <f>D504+D508</f>
        <v>5266.3089999999975</v>
      </c>
    </row>
    <row r="503" spans="1:8" ht="15.75" hidden="1" outlineLevel="1">
      <c r="A503" s="35" t="s">
        <v>20</v>
      </c>
      <c r="B503" s="35"/>
      <c r="C503" s="14"/>
      <c r="D503" s="14"/>
      <c r="E503" s="14"/>
      <c r="F503" s="14"/>
      <c r="G503" s="14"/>
      <c r="H503" s="23"/>
    </row>
    <row r="504" spans="1:8" ht="15.75" hidden="1" outlineLevel="1">
      <c r="A504" s="37" t="s">
        <v>28</v>
      </c>
      <c r="B504" s="37"/>
      <c r="C504" s="37"/>
      <c r="D504" s="17">
        <f>D505+D506+D507</f>
        <v>2.535</v>
      </c>
      <c r="E504" s="7"/>
      <c r="F504" s="8"/>
      <c r="G504" s="8"/>
      <c r="H504" s="8"/>
    </row>
    <row r="505" spans="1:8" ht="15.75" hidden="1" outlineLevel="1">
      <c r="A505" s="38" t="s">
        <v>29</v>
      </c>
      <c r="B505" s="38"/>
      <c r="C505" s="38"/>
      <c r="D505" s="17">
        <v>0.702</v>
      </c>
      <c r="E505" s="7"/>
      <c r="F505" s="8"/>
      <c r="G505" s="8"/>
      <c r="H505" s="8"/>
    </row>
    <row r="506" spans="1:8" ht="15.75" hidden="1" outlineLevel="1">
      <c r="A506" s="38" t="s">
        <v>30</v>
      </c>
      <c r="B506" s="38"/>
      <c r="C506" s="38"/>
      <c r="D506" s="17">
        <v>1.163</v>
      </c>
      <c r="E506" s="7"/>
      <c r="F506" s="8"/>
      <c r="G506" s="8"/>
      <c r="H506" s="8"/>
    </row>
    <row r="507" spans="1:8" ht="15.75" hidden="1" outlineLevel="1">
      <c r="A507" s="38" t="s">
        <v>31</v>
      </c>
      <c r="B507" s="38"/>
      <c r="C507" s="38"/>
      <c r="D507" s="17">
        <v>0.67</v>
      </c>
      <c r="E507" s="7"/>
      <c r="F507" s="8"/>
      <c r="G507" s="8"/>
      <c r="H507" s="8"/>
    </row>
    <row r="508" spans="1:8" ht="15.75" hidden="1" outlineLevel="1">
      <c r="A508" s="37" t="s">
        <v>32</v>
      </c>
      <c r="B508" s="37"/>
      <c r="C508" s="37"/>
      <c r="D508" s="17">
        <f>D509+D510</f>
        <v>5263.773999999998</v>
      </c>
      <c r="E508" s="7"/>
      <c r="F508" s="8"/>
      <c r="G508" s="8"/>
      <c r="H508" s="8"/>
    </row>
    <row r="509" spans="1:8" ht="15.75" hidden="1" outlineLevel="1">
      <c r="A509" s="38" t="s">
        <v>29</v>
      </c>
      <c r="B509" s="38"/>
      <c r="C509" s="38"/>
      <c r="D509" s="17">
        <v>2155.888999999999</v>
      </c>
      <c r="E509" s="7"/>
      <c r="F509" s="8"/>
      <c r="G509" s="8"/>
      <c r="H509" s="8"/>
    </row>
    <row r="510" spans="1:8" ht="15.75" hidden="1" outlineLevel="1">
      <c r="A510" s="38" t="s">
        <v>31</v>
      </c>
      <c r="B510" s="38"/>
      <c r="C510" s="38"/>
      <c r="D510" s="17">
        <v>3107.884999999999</v>
      </c>
      <c r="E510" s="7"/>
      <c r="F510" s="8"/>
      <c r="G510" s="8"/>
      <c r="H510" s="8"/>
    </row>
    <row r="511" spans="1:8" ht="15.75" hidden="1" outlineLevel="1">
      <c r="A511" s="35" t="s">
        <v>33</v>
      </c>
      <c r="B511" s="35"/>
      <c r="C511" s="35"/>
      <c r="D511" s="35"/>
      <c r="E511" s="35"/>
      <c r="F511" s="35"/>
      <c r="G511" s="35"/>
      <c r="H511" s="17">
        <v>427487.153</v>
      </c>
    </row>
    <row r="512" spans="1:8" ht="15.75" hidden="1" outlineLevel="1">
      <c r="A512" s="35" t="s">
        <v>55</v>
      </c>
      <c r="B512" s="35"/>
      <c r="C512" s="35"/>
      <c r="D512" s="35"/>
      <c r="E512" s="35"/>
      <c r="F512" s="35"/>
      <c r="G512" s="35"/>
      <c r="H512" s="17">
        <v>8339.662</v>
      </c>
    </row>
    <row r="513" spans="1:8" ht="15.75" hidden="1" outlineLevel="1">
      <c r="A513" s="35" t="s">
        <v>36</v>
      </c>
      <c r="B513" s="35"/>
      <c r="C513" s="35"/>
      <c r="D513" s="35"/>
      <c r="E513" s="35"/>
      <c r="F513" s="35"/>
      <c r="G513" s="35"/>
      <c r="H513" s="17">
        <f>E515+E516+E517+E518+E519</f>
        <v>126993.64899999983</v>
      </c>
    </row>
    <row r="514" spans="1:8" ht="15.75" hidden="1" outlineLevel="1">
      <c r="A514" s="35" t="s">
        <v>20</v>
      </c>
      <c r="B514" s="35"/>
      <c r="C514" s="14"/>
      <c r="D514" s="14"/>
      <c r="E514" s="14"/>
      <c r="F514" s="14"/>
      <c r="G514" s="14"/>
      <c r="H514" s="23"/>
    </row>
    <row r="515" spans="1:8" ht="15.75" hidden="1" outlineLevel="1">
      <c r="A515" s="36" t="s">
        <v>37</v>
      </c>
      <c r="B515" s="36"/>
      <c r="C515" s="36"/>
      <c r="D515" s="36"/>
      <c r="E515" s="17">
        <v>5266.3089999999975</v>
      </c>
      <c r="G515" s="8"/>
      <c r="H515" s="8"/>
    </row>
    <row r="516" spans="1:8" ht="15.75" hidden="1" outlineLevel="1">
      <c r="A516" s="36" t="s">
        <v>38</v>
      </c>
      <c r="B516" s="36"/>
      <c r="C516" s="36"/>
      <c r="D516" s="36"/>
      <c r="E516" s="21">
        <v>93523.21599999981</v>
      </c>
      <c r="G516" s="8"/>
      <c r="H516" s="8"/>
    </row>
    <row r="517" spans="1:8" ht="15.75" hidden="1" outlineLevel="1">
      <c r="A517" s="36" t="s">
        <v>39</v>
      </c>
      <c r="B517" s="36"/>
      <c r="C517" s="36"/>
      <c r="D517" s="36"/>
      <c r="E517" s="21">
        <v>28204.12400000002</v>
      </c>
      <c r="G517" s="8"/>
      <c r="H517" s="8"/>
    </row>
    <row r="518" spans="1:8" ht="15.75" hidden="1" outlineLevel="1">
      <c r="A518" s="36" t="s">
        <v>40</v>
      </c>
      <c r="B518" s="36"/>
      <c r="C518" s="36"/>
      <c r="D518" s="36"/>
      <c r="E518" s="22">
        <v>0</v>
      </c>
      <c r="G518" s="8"/>
      <c r="H518" s="8"/>
    </row>
    <row r="519" spans="1:8" ht="15.75" hidden="1" outlineLevel="1">
      <c r="A519" s="36" t="s">
        <v>41</v>
      </c>
      <c r="B519" s="36"/>
      <c r="C519" s="36"/>
      <c r="D519" s="36"/>
      <c r="E519" s="22">
        <v>0</v>
      </c>
      <c r="G519" s="8"/>
      <c r="H519" s="8"/>
    </row>
    <row r="520" spans="1:8" ht="15.75" hidden="1" outlineLevel="1">
      <c r="A520" s="35" t="s">
        <v>42</v>
      </c>
      <c r="B520" s="35"/>
      <c r="C520" s="35"/>
      <c r="D520" s="35"/>
      <c r="E520" s="35"/>
      <c r="F520" s="35"/>
      <c r="G520" s="35"/>
      <c r="H520" s="17">
        <v>146324.6</v>
      </c>
    </row>
    <row r="521" spans="1:8" ht="15.75" hidden="1" outlineLevel="1">
      <c r="A521" s="35" t="s">
        <v>43</v>
      </c>
      <c r="B521" s="35"/>
      <c r="C521" s="35"/>
      <c r="D521" s="35"/>
      <c r="E521" s="35"/>
      <c r="F521" s="35"/>
      <c r="G521" s="35"/>
      <c r="H521" s="12">
        <v>0</v>
      </c>
    </row>
    <row r="522" ht="15.75" hidden="1" outlineLevel="1"/>
    <row r="523" spans="1:8" ht="15.75" hidden="1" outlineLevel="1">
      <c r="A523" s="43" t="s">
        <v>68</v>
      </c>
      <c r="B523" s="43"/>
      <c r="C523" s="43"/>
      <c r="D523" s="43"/>
      <c r="E523" s="43"/>
      <c r="F523" s="43"/>
      <c r="G523" s="43"/>
      <c r="H523" s="43"/>
    </row>
    <row r="524" spans="1:8" ht="15.75" hidden="1" outlineLevel="1">
      <c r="A524" s="44" t="s">
        <v>11</v>
      </c>
      <c r="B524" s="44"/>
      <c r="C524" s="44"/>
      <c r="D524" s="44"/>
      <c r="E524" s="44"/>
      <c r="F524" s="44"/>
      <c r="G524" s="44"/>
      <c r="H524" s="12">
        <f>ROUND(H527+H528*H529+H559,2)</f>
        <v>2715.03</v>
      </c>
    </row>
    <row r="525" spans="1:5" ht="15.75" hidden="1" outlineLevel="1">
      <c r="A525" s="7"/>
      <c r="B525" s="7"/>
      <c r="C525" s="13"/>
      <c r="D525" s="13"/>
      <c r="E525" s="13"/>
    </row>
    <row r="526" spans="1:8" ht="15.75" hidden="1" outlineLevel="1">
      <c r="A526" s="44" t="s">
        <v>12</v>
      </c>
      <c r="B526" s="44"/>
      <c r="C526" s="44"/>
      <c r="D526" s="44"/>
      <c r="E526" s="44"/>
      <c r="F526" s="44"/>
      <c r="G526" s="44"/>
      <c r="H526" s="44"/>
    </row>
    <row r="527" spans="1:8" ht="15.75" hidden="1" outlineLevel="1">
      <c r="A527" s="39" t="s">
        <v>13</v>
      </c>
      <c r="B527" s="39"/>
      <c r="C527" s="39"/>
      <c r="D527" s="39"/>
      <c r="E527" s="39"/>
      <c r="F527" s="39"/>
      <c r="G527" s="39"/>
      <c r="H527" s="12">
        <v>1460.07</v>
      </c>
    </row>
    <row r="528" spans="1:8" ht="15.75" hidden="1" outlineLevel="1">
      <c r="A528" s="39" t="s">
        <v>14</v>
      </c>
      <c r="B528" s="39"/>
      <c r="C528" s="39"/>
      <c r="D528" s="39"/>
      <c r="E528" s="39"/>
      <c r="F528" s="39"/>
      <c r="G528" s="39"/>
      <c r="H528" s="12">
        <v>823735.63</v>
      </c>
    </row>
    <row r="529" spans="1:8" ht="15.75" hidden="1" outlineLevel="1">
      <c r="A529" s="39" t="s">
        <v>15</v>
      </c>
      <c r="B529" s="39"/>
      <c r="C529" s="39"/>
      <c r="D529" s="39"/>
      <c r="E529" s="39"/>
      <c r="F529" s="39"/>
      <c r="G529" s="39"/>
      <c r="H529" s="15">
        <f>(H530+H531-(H532+H539))/(H549+H550-(H551+H558))</f>
        <v>0.0015235033550436642</v>
      </c>
    </row>
    <row r="530" spans="1:8" ht="15.75" hidden="1" outlineLevel="1">
      <c r="A530" s="39" t="s">
        <v>16</v>
      </c>
      <c r="B530" s="39"/>
      <c r="C530" s="39"/>
      <c r="D530" s="39"/>
      <c r="E530" s="39"/>
      <c r="F530" s="39"/>
      <c r="G530" s="39"/>
      <c r="H530" s="17">
        <v>699.373</v>
      </c>
    </row>
    <row r="531" spans="1:8" ht="15.75" hidden="1" outlineLevel="1">
      <c r="A531" s="39" t="s">
        <v>17</v>
      </c>
      <c r="B531" s="39"/>
      <c r="C531" s="39"/>
      <c r="D531" s="39"/>
      <c r="E531" s="39"/>
      <c r="F531" s="39"/>
      <c r="G531" s="39"/>
      <c r="H531" s="17">
        <v>9.397</v>
      </c>
    </row>
    <row r="532" spans="1:8" ht="15.75" hidden="1" outlineLevel="1">
      <c r="A532" s="39" t="s">
        <v>18</v>
      </c>
      <c r="B532" s="39"/>
      <c r="C532" s="39"/>
      <c r="D532" s="39"/>
      <c r="E532" s="39"/>
      <c r="F532" s="39"/>
      <c r="G532" s="39"/>
      <c r="H532" s="17">
        <f>E534+E535+E536+E537+E538</f>
        <v>242.52818874004146</v>
      </c>
    </row>
    <row r="533" spans="1:8" ht="15.75" hidden="1" outlineLevel="1">
      <c r="A533" s="39" t="s">
        <v>20</v>
      </c>
      <c r="B533" s="39"/>
      <c r="C533" s="14"/>
      <c r="D533" s="14"/>
      <c r="E533" s="14"/>
      <c r="F533" s="14"/>
      <c r="G533" s="14"/>
      <c r="H533" s="19"/>
    </row>
    <row r="534" spans="1:8" ht="15.75" hidden="1" outlineLevel="1">
      <c r="A534" s="36" t="s">
        <v>21</v>
      </c>
      <c r="B534" s="36"/>
      <c r="C534" s="36"/>
      <c r="D534" s="36"/>
      <c r="E534" s="17">
        <v>10.514165140041488</v>
      </c>
      <c r="G534" s="8"/>
      <c r="H534" s="8"/>
    </row>
    <row r="535" spans="1:8" ht="15.75" hidden="1" outlineLevel="1">
      <c r="A535" s="36" t="s">
        <v>22</v>
      </c>
      <c r="B535" s="36"/>
      <c r="C535" s="36"/>
      <c r="D535" s="36"/>
      <c r="E535" s="21">
        <v>188.49252889999997</v>
      </c>
      <c r="G535" s="8"/>
      <c r="H535" s="8"/>
    </row>
    <row r="536" spans="1:8" ht="15.75" hidden="1" outlineLevel="1">
      <c r="A536" s="36" t="s">
        <v>23</v>
      </c>
      <c r="B536" s="36"/>
      <c r="C536" s="36"/>
      <c r="D536" s="36"/>
      <c r="E536" s="21">
        <v>43.52149469999999</v>
      </c>
      <c r="G536" s="8"/>
      <c r="H536" s="8"/>
    </row>
    <row r="537" spans="1:8" ht="15.75" hidden="1" outlineLevel="1">
      <c r="A537" s="36" t="s">
        <v>24</v>
      </c>
      <c r="B537" s="36"/>
      <c r="C537" s="36"/>
      <c r="D537" s="36"/>
      <c r="E537" s="22">
        <v>0</v>
      </c>
      <c r="G537" s="8"/>
      <c r="H537" s="8"/>
    </row>
    <row r="538" spans="1:8" ht="15.75" hidden="1" outlineLevel="1">
      <c r="A538" s="36" t="s">
        <v>25</v>
      </c>
      <c r="B538" s="36"/>
      <c r="C538" s="36"/>
      <c r="D538" s="36"/>
      <c r="E538" s="22">
        <v>0</v>
      </c>
      <c r="G538" s="8"/>
      <c r="H538" s="8"/>
    </row>
    <row r="539" spans="1:8" ht="15.75" hidden="1" outlineLevel="1">
      <c r="A539" s="35" t="s">
        <v>26</v>
      </c>
      <c r="B539" s="35"/>
      <c r="C539" s="35"/>
      <c r="D539" s="35"/>
      <c r="E539" s="35"/>
      <c r="F539" s="35"/>
      <c r="G539" s="35"/>
      <c r="H539" s="17">
        <v>243.1909</v>
      </c>
    </row>
    <row r="540" spans="1:8" ht="15.75" hidden="1" outlineLevel="1">
      <c r="A540" s="35" t="s">
        <v>27</v>
      </c>
      <c r="B540" s="35"/>
      <c r="C540" s="35"/>
      <c r="D540" s="35"/>
      <c r="E540" s="35"/>
      <c r="F540" s="35"/>
      <c r="G540" s="35"/>
      <c r="H540" s="21">
        <f>D542+D546</f>
        <v>5218.175</v>
      </c>
    </row>
    <row r="541" spans="1:8" ht="15.75" hidden="1" outlineLevel="1">
      <c r="A541" s="35" t="s">
        <v>20</v>
      </c>
      <c r="B541" s="35"/>
      <c r="C541" s="14"/>
      <c r="D541" s="14"/>
      <c r="E541" s="14"/>
      <c r="F541" s="14"/>
      <c r="G541" s="14"/>
      <c r="H541" s="23"/>
    </row>
    <row r="542" spans="1:8" ht="15.75" hidden="1" outlineLevel="1">
      <c r="A542" s="37" t="s">
        <v>28</v>
      </c>
      <c r="B542" s="37"/>
      <c r="C542" s="37"/>
      <c r="D542" s="17">
        <f>D543+D544+D545</f>
        <v>2.721</v>
      </c>
      <c r="E542" s="7"/>
      <c r="F542" s="8"/>
      <c r="G542" s="8"/>
      <c r="H542" s="8"/>
    </row>
    <row r="543" spans="1:8" ht="15.75" hidden="1" outlineLevel="1">
      <c r="A543" s="38" t="s">
        <v>29</v>
      </c>
      <c r="B543" s="38"/>
      <c r="C543" s="38"/>
      <c r="D543" s="17">
        <v>0.804</v>
      </c>
      <c r="E543" s="7"/>
      <c r="F543" s="8"/>
      <c r="G543" s="8"/>
      <c r="H543" s="8"/>
    </row>
    <row r="544" spans="1:8" ht="15.75" hidden="1" outlineLevel="1">
      <c r="A544" s="38" t="s">
        <v>30</v>
      </c>
      <c r="B544" s="38"/>
      <c r="C544" s="38"/>
      <c r="D544" s="17">
        <v>1.179</v>
      </c>
      <c r="E544" s="7"/>
      <c r="F544" s="8"/>
      <c r="G544" s="8"/>
      <c r="H544" s="8"/>
    </row>
    <row r="545" spans="1:8" ht="15.75" hidden="1" outlineLevel="1">
      <c r="A545" s="38" t="s">
        <v>31</v>
      </c>
      <c r="B545" s="38"/>
      <c r="C545" s="38"/>
      <c r="D545" s="17">
        <v>0.738</v>
      </c>
      <c r="E545" s="7"/>
      <c r="F545" s="8"/>
      <c r="G545" s="8"/>
      <c r="H545" s="8"/>
    </row>
    <row r="546" spans="1:8" ht="15.75" hidden="1" outlineLevel="1">
      <c r="A546" s="37" t="s">
        <v>32</v>
      </c>
      <c r="B546" s="37"/>
      <c r="C546" s="37"/>
      <c r="D546" s="17">
        <f>D547+D548</f>
        <v>5215.454000000001</v>
      </c>
      <c r="E546" s="7"/>
      <c r="F546" s="8"/>
      <c r="G546" s="8"/>
      <c r="H546" s="8"/>
    </row>
    <row r="547" spans="1:8" ht="15.75" hidden="1" outlineLevel="1">
      <c r="A547" s="38" t="s">
        <v>29</v>
      </c>
      <c r="B547" s="38"/>
      <c r="C547" s="38"/>
      <c r="D547" s="17">
        <v>2125.222999999998</v>
      </c>
      <c r="E547" s="7"/>
      <c r="F547" s="8"/>
      <c r="G547" s="8"/>
      <c r="H547" s="8"/>
    </row>
    <row r="548" spans="1:8" ht="15.75" hidden="1" outlineLevel="1">
      <c r="A548" s="38" t="s">
        <v>31</v>
      </c>
      <c r="B548" s="38"/>
      <c r="C548" s="38"/>
      <c r="D548" s="17">
        <v>3090.2310000000025</v>
      </c>
      <c r="E548" s="7"/>
      <c r="F548" s="8"/>
      <c r="G548" s="8"/>
      <c r="H548" s="8"/>
    </row>
    <row r="549" spans="1:8" ht="15.75" hidden="1" outlineLevel="1">
      <c r="A549" s="35" t="s">
        <v>33</v>
      </c>
      <c r="B549" s="35"/>
      <c r="C549" s="35"/>
      <c r="D549" s="35"/>
      <c r="E549" s="35"/>
      <c r="F549" s="35"/>
      <c r="G549" s="35"/>
      <c r="H549" s="17">
        <v>412310.27</v>
      </c>
    </row>
    <row r="550" spans="1:8" ht="15.75" hidden="1" outlineLevel="1">
      <c r="A550" s="35" t="s">
        <v>55</v>
      </c>
      <c r="B550" s="35"/>
      <c r="C550" s="35"/>
      <c r="D550" s="35"/>
      <c r="E550" s="35"/>
      <c r="F550" s="35"/>
      <c r="G550" s="35"/>
      <c r="H550" s="17">
        <v>7128.889</v>
      </c>
    </row>
    <row r="551" spans="1:8" ht="15.75" hidden="1" outlineLevel="1">
      <c r="A551" s="35" t="s">
        <v>36</v>
      </c>
      <c r="B551" s="35"/>
      <c r="C551" s="35"/>
      <c r="D551" s="35"/>
      <c r="E551" s="35"/>
      <c r="F551" s="35"/>
      <c r="G551" s="35"/>
      <c r="H551" s="17">
        <f>E553+E554+E555+E556+E557</f>
        <v>136237.682</v>
      </c>
    </row>
    <row r="552" spans="1:8" ht="15.75" hidden="1" outlineLevel="1">
      <c r="A552" s="35" t="s">
        <v>20</v>
      </c>
      <c r="B552" s="35"/>
      <c r="C552" s="14"/>
      <c r="D552" s="14"/>
      <c r="E552" s="14"/>
      <c r="F552" s="14"/>
      <c r="G552" s="14"/>
      <c r="H552" s="23"/>
    </row>
    <row r="553" spans="1:8" ht="15.75" hidden="1" outlineLevel="1">
      <c r="A553" s="36" t="s">
        <v>37</v>
      </c>
      <c r="B553" s="36"/>
      <c r="C553" s="36"/>
      <c r="D553" s="36"/>
      <c r="E553" s="17">
        <v>5218.175</v>
      </c>
      <c r="G553" s="8"/>
      <c r="H553" s="8"/>
    </row>
    <row r="554" spans="1:8" ht="15.75" hidden="1" outlineLevel="1">
      <c r="A554" s="36" t="s">
        <v>38</v>
      </c>
      <c r="B554" s="36"/>
      <c r="C554" s="36"/>
      <c r="D554" s="36"/>
      <c r="E554" s="21">
        <v>102362.34399999995</v>
      </c>
      <c r="G554" s="8"/>
      <c r="H554" s="8"/>
    </row>
    <row r="555" spans="1:8" ht="15.75" hidden="1" outlineLevel="1">
      <c r="A555" s="36" t="s">
        <v>39</v>
      </c>
      <c r="B555" s="36"/>
      <c r="C555" s="36"/>
      <c r="D555" s="36"/>
      <c r="E555" s="21">
        <v>28657.163000000037</v>
      </c>
      <c r="G555" s="8"/>
      <c r="H555" s="8"/>
    </row>
    <row r="556" spans="1:8" ht="15.75" hidden="1" outlineLevel="1">
      <c r="A556" s="36" t="s">
        <v>40</v>
      </c>
      <c r="B556" s="36"/>
      <c r="C556" s="36"/>
      <c r="D556" s="36"/>
      <c r="E556" s="22">
        <v>0</v>
      </c>
      <c r="G556" s="8"/>
      <c r="H556" s="8"/>
    </row>
    <row r="557" spans="1:8" ht="15.75" hidden="1" outlineLevel="1">
      <c r="A557" s="36" t="s">
        <v>41</v>
      </c>
      <c r="B557" s="36"/>
      <c r="C557" s="36"/>
      <c r="D557" s="36"/>
      <c r="E557" s="22">
        <v>0</v>
      </c>
      <c r="G557" s="8"/>
      <c r="H557" s="8"/>
    </row>
    <row r="558" spans="1:8" ht="15.75" hidden="1" outlineLevel="1">
      <c r="A558" s="35" t="s">
        <v>42</v>
      </c>
      <c r="B558" s="35"/>
      <c r="C558" s="35"/>
      <c r="D558" s="35"/>
      <c r="E558" s="35"/>
      <c r="F558" s="35"/>
      <c r="G558" s="35"/>
      <c r="H558" s="17">
        <v>136794.9</v>
      </c>
    </row>
    <row r="559" spans="1:8" ht="15.75" hidden="1" outlineLevel="1">
      <c r="A559" s="35" t="s">
        <v>43</v>
      </c>
      <c r="B559" s="35"/>
      <c r="C559" s="35"/>
      <c r="D559" s="35"/>
      <c r="E559" s="35"/>
      <c r="F559" s="35"/>
      <c r="G559" s="35"/>
      <c r="H559" s="12">
        <v>0</v>
      </c>
    </row>
    <row r="560" ht="15.75" hidden="1" outlineLevel="1"/>
    <row r="561" spans="1:8" ht="15.75" hidden="1" outlineLevel="1">
      <c r="A561" s="43" t="s">
        <v>69</v>
      </c>
      <c r="B561" s="43"/>
      <c r="C561" s="43"/>
      <c r="D561" s="43"/>
      <c r="E561" s="43"/>
      <c r="F561" s="43"/>
      <c r="G561" s="43"/>
      <c r="H561" s="43"/>
    </row>
    <row r="562" spans="1:8" ht="15.75" hidden="1" outlineLevel="1">
      <c r="A562" s="44" t="s">
        <v>11</v>
      </c>
      <c r="B562" s="44"/>
      <c r="C562" s="44"/>
      <c r="D562" s="44"/>
      <c r="E562" s="44"/>
      <c r="F562" s="44"/>
      <c r="G562" s="44"/>
      <c r="H562" s="12">
        <f>ROUND(H565+H566*H567+H597,2)</f>
        <v>2830.02</v>
      </c>
    </row>
    <row r="563" spans="1:5" ht="15.75" hidden="1" outlineLevel="1">
      <c r="A563" s="7"/>
      <c r="B563" s="7"/>
      <c r="C563" s="13"/>
      <c r="D563" s="13"/>
      <c r="E563" s="13"/>
    </row>
    <row r="564" spans="1:8" ht="15.75" hidden="1" outlineLevel="1">
      <c r="A564" s="44" t="s">
        <v>12</v>
      </c>
      <c r="B564" s="44"/>
      <c r="C564" s="44"/>
      <c r="D564" s="44"/>
      <c r="E564" s="44"/>
      <c r="F564" s="44"/>
      <c r="G564" s="44"/>
      <c r="H564" s="44"/>
    </row>
    <row r="565" spans="1:8" ht="15.75" hidden="1" outlineLevel="1">
      <c r="A565" s="39" t="s">
        <v>13</v>
      </c>
      <c r="B565" s="39"/>
      <c r="C565" s="39"/>
      <c r="D565" s="39"/>
      <c r="E565" s="39"/>
      <c r="F565" s="39"/>
      <c r="G565" s="39"/>
      <c r="H565" s="12">
        <v>1354.3</v>
      </c>
    </row>
    <row r="566" spans="1:8" ht="15.75" hidden="1" outlineLevel="1">
      <c r="A566" s="39" t="s">
        <v>14</v>
      </c>
      <c r="B566" s="39"/>
      <c r="C566" s="39"/>
      <c r="D566" s="39"/>
      <c r="E566" s="39"/>
      <c r="F566" s="39"/>
      <c r="G566" s="39"/>
      <c r="H566" s="12">
        <v>912888.72</v>
      </c>
    </row>
    <row r="567" spans="1:8" ht="15.75" hidden="1" outlineLevel="1">
      <c r="A567" s="39" t="s">
        <v>15</v>
      </c>
      <c r="B567" s="39"/>
      <c r="C567" s="39"/>
      <c r="D567" s="39"/>
      <c r="E567" s="39"/>
      <c r="F567" s="39"/>
      <c r="G567" s="39"/>
      <c r="H567" s="15">
        <f>(H568+H569-(H570+H577))/(H587+H588-(H589+H596))</f>
        <v>0.001616536797846997</v>
      </c>
    </row>
    <row r="568" spans="1:8" ht="15.75" hidden="1" outlineLevel="1">
      <c r="A568" s="39" t="s">
        <v>16</v>
      </c>
      <c r="B568" s="39"/>
      <c r="C568" s="39"/>
      <c r="D568" s="39"/>
      <c r="E568" s="39"/>
      <c r="F568" s="39"/>
      <c r="G568" s="39"/>
      <c r="H568" s="17">
        <v>744.53</v>
      </c>
    </row>
    <row r="569" spans="1:8" ht="15.75" hidden="1" outlineLevel="1">
      <c r="A569" s="39" t="s">
        <v>17</v>
      </c>
      <c r="B569" s="39"/>
      <c r="C569" s="39"/>
      <c r="D569" s="39"/>
      <c r="E569" s="39"/>
      <c r="F569" s="39"/>
      <c r="G569" s="39"/>
      <c r="H569" s="17">
        <v>8.630999999999998</v>
      </c>
    </row>
    <row r="570" spans="1:8" ht="15.75" hidden="1" outlineLevel="1">
      <c r="A570" s="39" t="s">
        <v>18</v>
      </c>
      <c r="B570" s="39"/>
      <c r="C570" s="39"/>
      <c r="D570" s="39"/>
      <c r="E570" s="39"/>
      <c r="F570" s="39"/>
      <c r="G570" s="39"/>
      <c r="H570" s="17">
        <f>E572+E573+E574+E575+E576</f>
        <v>217.60769405806346</v>
      </c>
    </row>
    <row r="571" spans="1:8" ht="15.75" hidden="1" outlineLevel="1">
      <c r="A571" s="39" t="s">
        <v>20</v>
      </c>
      <c r="B571" s="39"/>
      <c r="C571" s="14"/>
      <c r="D571" s="14"/>
      <c r="E571" s="14"/>
      <c r="F571" s="14"/>
      <c r="G571" s="14"/>
      <c r="H571" s="19"/>
    </row>
    <row r="572" spans="1:8" ht="15.75" hidden="1" outlineLevel="1">
      <c r="A572" s="36" t="s">
        <v>21</v>
      </c>
      <c r="B572" s="36"/>
      <c r="C572" s="36"/>
      <c r="D572" s="36"/>
      <c r="E572" s="17">
        <v>12.806731058063411</v>
      </c>
      <c r="G572" s="8"/>
      <c r="H572" s="8"/>
    </row>
    <row r="573" spans="1:8" ht="15.75" hidden="1" outlineLevel="1">
      <c r="A573" s="36" t="s">
        <v>22</v>
      </c>
      <c r="B573" s="36"/>
      <c r="C573" s="36"/>
      <c r="D573" s="36"/>
      <c r="E573" s="21">
        <v>164.35557649999998</v>
      </c>
      <c r="G573" s="8"/>
      <c r="H573" s="8"/>
    </row>
    <row r="574" spans="1:8" ht="15.75" hidden="1" outlineLevel="1">
      <c r="A574" s="36" t="s">
        <v>23</v>
      </c>
      <c r="B574" s="36"/>
      <c r="C574" s="36"/>
      <c r="D574" s="36"/>
      <c r="E574" s="21">
        <v>40.445386500000076</v>
      </c>
      <c r="G574" s="8"/>
      <c r="H574" s="8"/>
    </row>
    <row r="575" spans="1:8" ht="15.75" hidden="1" outlineLevel="1">
      <c r="A575" s="36" t="s">
        <v>24</v>
      </c>
      <c r="B575" s="36"/>
      <c r="C575" s="36"/>
      <c r="D575" s="36"/>
      <c r="E575" s="22">
        <v>0</v>
      </c>
      <c r="G575" s="8"/>
      <c r="H575" s="8"/>
    </row>
    <row r="576" spans="1:8" ht="15.75" hidden="1" outlineLevel="1">
      <c r="A576" s="36" t="s">
        <v>25</v>
      </c>
      <c r="B576" s="36"/>
      <c r="C576" s="36"/>
      <c r="D576" s="36"/>
      <c r="E576" s="22">
        <v>0</v>
      </c>
      <c r="G576" s="8"/>
      <c r="H576" s="8"/>
    </row>
    <row r="577" spans="1:8" ht="15.75" hidden="1" outlineLevel="1">
      <c r="A577" s="35" t="s">
        <v>26</v>
      </c>
      <c r="B577" s="35"/>
      <c r="C577" s="35"/>
      <c r="D577" s="35"/>
      <c r="E577" s="35"/>
      <c r="F577" s="35"/>
      <c r="G577" s="35"/>
      <c r="H577" s="17">
        <v>282.2311</v>
      </c>
    </row>
    <row r="578" spans="1:8" ht="15.75" hidden="1" outlineLevel="1">
      <c r="A578" s="35" t="s">
        <v>27</v>
      </c>
      <c r="B578" s="35"/>
      <c r="C578" s="35"/>
      <c r="D578" s="35"/>
      <c r="E578" s="35"/>
      <c r="F578" s="35"/>
      <c r="G578" s="35"/>
      <c r="H578" s="21">
        <f>D580+D584</f>
        <v>6003.208549999997</v>
      </c>
    </row>
    <row r="579" spans="1:8" ht="15.75" hidden="1" outlineLevel="1">
      <c r="A579" s="35" t="s">
        <v>20</v>
      </c>
      <c r="B579" s="35"/>
      <c r="C579" s="14"/>
      <c r="D579" s="14"/>
      <c r="E579" s="14"/>
      <c r="F579" s="14"/>
      <c r="G579" s="14"/>
      <c r="H579" s="23"/>
    </row>
    <row r="580" spans="1:8" ht="15.75" hidden="1" outlineLevel="1">
      <c r="A580" s="37" t="s">
        <v>28</v>
      </c>
      <c r="B580" s="37"/>
      <c r="C580" s="37"/>
      <c r="D580" s="17">
        <f>D581+D582+D583</f>
        <v>3.051</v>
      </c>
      <c r="E580" s="7"/>
      <c r="F580" s="8"/>
      <c r="G580" s="8"/>
      <c r="H580" s="8"/>
    </row>
    <row r="581" spans="1:8" ht="15.75" hidden="1" outlineLevel="1">
      <c r="A581" s="38" t="s">
        <v>29</v>
      </c>
      <c r="B581" s="38"/>
      <c r="C581" s="38"/>
      <c r="D581" s="17">
        <v>0.893</v>
      </c>
      <c r="E581" s="7"/>
      <c r="F581" s="8"/>
      <c r="G581" s="8"/>
      <c r="H581" s="8"/>
    </row>
    <row r="582" spans="1:8" ht="15.75" hidden="1" outlineLevel="1">
      <c r="A582" s="38" t="s">
        <v>30</v>
      </c>
      <c r="B582" s="38"/>
      <c r="C582" s="38"/>
      <c r="D582" s="17">
        <v>1.3</v>
      </c>
      <c r="E582" s="7"/>
      <c r="F582" s="8"/>
      <c r="G582" s="8"/>
      <c r="H582" s="8"/>
    </row>
    <row r="583" spans="1:8" ht="15.75" hidden="1" outlineLevel="1">
      <c r="A583" s="38" t="s">
        <v>31</v>
      </c>
      <c r="B583" s="38"/>
      <c r="C583" s="38"/>
      <c r="D583" s="17">
        <v>0.858</v>
      </c>
      <c r="E583" s="7"/>
      <c r="F583" s="8"/>
      <c r="G583" s="8"/>
      <c r="H583" s="8"/>
    </row>
    <row r="584" spans="1:8" ht="15.75" hidden="1" outlineLevel="1">
      <c r="A584" s="37" t="s">
        <v>32</v>
      </c>
      <c r="B584" s="37"/>
      <c r="C584" s="37"/>
      <c r="D584" s="17">
        <f>D585+D586</f>
        <v>6000.157549999996</v>
      </c>
      <c r="E584" s="7"/>
      <c r="F584" s="8"/>
      <c r="G584" s="8"/>
      <c r="H584" s="8"/>
    </row>
    <row r="585" spans="1:8" ht="15.75" hidden="1" outlineLevel="1">
      <c r="A585" s="38" t="s">
        <v>29</v>
      </c>
      <c r="B585" s="38"/>
      <c r="C585" s="38"/>
      <c r="D585" s="17">
        <v>2431.208</v>
      </c>
      <c r="E585" s="7"/>
      <c r="F585" s="8"/>
      <c r="G585" s="8"/>
      <c r="H585" s="8"/>
    </row>
    <row r="586" spans="1:8" ht="15.75" hidden="1" outlineLevel="1">
      <c r="A586" s="38" t="s">
        <v>31</v>
      </c>
      <c r="B586" s="38"/>
      <c r="C586" s="38"/>
      <c r="D586" s="17">
        <v>3568.949549999996</v>
      </c>
      <c r="E586" s="7"/>
      <c r="F586" s="8"/>
      <c r="G586" s="8"/>
      <c r="H586" s="8"/>
    </row>
    <row r="587" spans="1:8" ht="15.75" hidden="1" outlineLevel="1">
      <c r="A587" s="35" t="s">
        <v>33</v>
      </c>
      <c r="B587" s="35"/>
      <c r="C587" s="35"/>
      <c r="D587" s="35"/>
      <c r="E587" s="35"/>
      <c r="F587" s="35"/>
      <c r="G587" s="35"/>
      <c r="H587" s="17">
        <v>440652.266</v>
      </c>
    </row>
    <row r="588" spans="1:8" ht="15.75" hidden="1" outlineLevel="1">
      <c r="A588" s="35" t="s">
        <v>55</v>
      </c>
      <c r="B588" s="35"/>
      <c r="C588" s="35"/>
      <c r="D588" s="35"/>
      <c r="E588" s="35"/>
      <c r="F588" s="35"/>
      <c r="G588" s="35"/>
      <c r="H588" s="17">
        <v>6084.015</v>
      </c>
    </row>
    <row r="589" spans="1:8" ht="15.75" hidden="1" outlineLevel="1">
      <c r="A589" s="35" t="s">
        <v>36</v>
      </c>
      <c r="B589" s="35"/>
      <c r="C589" s="35"/>
      <c r="D589" s="35"/>
      <c r="E589" s="35"/>
      <c r="F589" s="35"/>
      <c r="G589" s="35"/>
      <c r="H589" s="17">
        <f>E591+E592+E593+E594+E595</f>
        <v>131274.64454999994</v>
      </c>
    </row>
    <row r="590" spans="1:8" ht="15.75" hidden="1" outlineLevel="1">
      <c r="A590" s="35" t="s">
        <v>20</v>
      </c>
      <c r="B590" s="35"/>
      <c r="C590" s="14"/>
      <c r="D590" s="14"/>
      <c r="E590" s="14"/>
      <c r="F590" s="14"/>
      <c r="G590" s="14"/>
      <c r="H590" s="23"/>
    </row>
    <row r="591" spans="1:8" ht="15.75" hidden="1" outlineLevel="1">
      <c r="A591" s="36" t="s">
        <v>37</v>
      </c>
      <c r="B591" s="36"/>
      <c r="C591" s="36"/>
      <c r="D591" s="36"/>
      <c r="E591" s="17">
        <v>6003.208549999997</v>
      </c>
      <c r="G591" s="8"/>
      <c r="H591" s="8"/>
    </row>
    <row r="592" spans="1:8" ht="15.75" hidden="1" outlineLevel="1">
      <c r="A592" s="36" t="s">
        <v>38</v>
      </c>
      <c r="B592" s="36"/>
      <c r="C592" s="36"/>
      <c r="D592" s="36"/>
      <c r="E592" s="21">
        <v>97974.66099999992</v>
      </c>
      <c r="G592" s="8"/>
      <c r="H592" s="8"/>
    </row>
    <row r="593" spans="1:8" ht="15.75" hidden="1" outlineLevel="1">
      <c r="A593" s="36" t="s">
        <v>39</v>
      </c>
      <c r="B593" s="36"/>
      <c r="C593" s="36"/>
      <c r="D593" s="36"/>
      <c r="E593" s="21">
        <v>27296.77500000003</v>
      </c>
      <c r="G593" s="8"/>
      <c r="H593" s="8"/>
    </row>
    <row r="594" spans="1:8" ht="15.75" hidden="1" outlineLevel="1">
      <c r="A594" s="36" t="s">
        <v>40</v>
      </c>
      <c r="B594" s="36"/>
      <c r="C594" s="36"/>
      <c r="D594" s="36"/>
      <c r="E594" s="22">
        <v>0</v>
      </c>
      <c r="G594" s="8"/>
      <c r="H594" s="8"/>
    </row>
    <row r="595" spans="1:8" ht="15.75" hidden="1" outlineLevel="1">
      <c r="A595" s="36" t="s">
        <v>41</v>
      </c>
      <c r="B595" s="36"/>
      <c r="C595" s="36"/>
      <c r="D595" s="36"/>
      <c r="E595" s="22">
        <v>0</v>
      </c>
      <c r="G595" s="8"/>
      <c r="H595" s="8"/>
    </row>
    <row r="596" spans="1:8" ht="15.75" hidden="1" outlineLevel="1">
      <c r="A596" s="35" t="s">
        <v>42</v>
      </c>
      <c r="B596" s="35"/>
      <c r="C596" s="35"/>
      <c r="D596" s="35"/>
      <c r="E596" s="35"/>
      <c r="F596" s="35"/>
      <c r="G596" s="35"/>
      <c r="H596" s="17">
        <v>158754.9</v>
      </c>
    </row>
    <row r="597" spans="1:8" ht="15.75" hidden="1" outlineLevel="1">
      <c r="A597" s="35" t="s">
        <v>43</v>
      </c>
      <c r="B597" s="35"/>
      <c r="C597" s="35"/>
      <c r="D597" s="35"/>
      <c r="E597" s="35"/>
      <c r="F597" s="35"/>
      <c r="G597" s="35"/>
      <c r="H597" s="12">
        <v>0</v>
      </c>
    </row>
    <row r="598" ht="15.75" hidden="1" outlineLevel="1"/>
    <row r="599" ht="15.75" collapsed="1"/>
  </sheetData>
  <sheetProtection/>
  <mergeCells count="563">
    <mergeCell ref="A593:D593"/>
    <mergeCell ref="A594:D594"/>
    <mergeCell ref="A595:D595"/>
    <mergeCell ref="A596:G596"/>
    <mergeCell ref="A597:G597"/>
    <mergeCell ref="A587:G587"/>
    <mergeCell ref="A588:G588"/>
    <mergeCell ref="A589:G589"/>
    <mergeCell ref="A590:B590"/>
    <mergeCell ref="A591:D591"/>
    <mergeCell ref="A592:D592"/>
    <mergeCell ref="A581:C581"/>
    <mergeCell ref="A582:C582"/>
    <mergeCell ref="A583:C583"/>
    <mergeCell ref="A584:C584"/>
    <mergeCell ref="A585:C585"/>
    <mergeCell ref="A586:C586"/>
    <mergeCell ref="A575:D575"/>
    <mergeCell ref="A576:D576"/>
    <mergeCell ref="A577:G577"/>
    <mergeCell ref="A578:G578"/>
    <mergeCell ref="A579:B579"/>
    <mergeCell ref="A580:C580"/>
    <mergeCell ref="A569:G569"/>
    <mergeCell ref="A570:G570"/>
    <mergeCell ref="A571:B571"/>
    <mergeCell ref="A572:D572"/>
    <mergeCell ref="A573:D573"/>
    <mergeCell ref="A574:D574"/>
    <mergeCell ref="A562:G562"/>
    <mergeCell ref="A564:H564"/>
    <mergeCell ref="A565:G565"/>
    <mergeCell ref="A566:G566"/>
    <mergeCell ref="A567:G567"/>
    <mergeCell ref="A568:G568"/>
    <mergeCell ref="A555:D555"/>
    <mergeCell ref="A556:D556"/>
    <mergeCell ref="A557:D557"/>
    <mergeCell ref="A558:G558"/>
    <mergeCell ref="A559:G559"/>
    <mergeCell ref="A561:H561"/>
    <mergeCell ref="A549:G549"/>
    <mergeCell ref="A550:G550"/>
    <mergeCell ref="A551:G551"/>
    <mergeCell ref="A552:B552"/>
    <mergeCell ref="A553:D553"/>
    <mergeCell ref="A554:D554"/>
    <mergeCell ref="A543:C543"/>
    <mergeCell ref="A544:C544"/>
    <mergeCell ref="A545:C545"/>
    <mergeCell ref="A546:C546"/>
    <mergeCell ref="A547:C547"/>
    <mergeCell ref="A548:C548"/>
    <mergeCell ref="A537:D537"/>
    <mergeCell ref="A538:D538"/>
    <mergeCell ref="A539:G539"/>
    <mergeCell ref="A540:G540"/>
    <mergeCell ref="A541:B541"/>
    <mergeCell ref="A542:C542"/>
    <mergeCell ref="A531:G531"/>
    <mergeCell ref="A532:G532"/>
    <mergeCell ref="A533:B533"/>
    <mergeCell ref="A534:D534"/>
    <mergeCell ref="A535:D535"/>
    <mergeCell ref="A536:D536"/>
    <mergeCell ref="A524:G524"/>
    <mergeCell ref="A526:H526"/>
    <mergeCell ref="A527:G527"/>
    <mergeCell ref="A528:G528"/>
    <mergeCell ref="A529:G529"/>
    <mergeCell ref="A530:G530"/>
    <mergeCell ref="A517:D517"/>
    <mergeCell ref="A518:D518"/>
    <mergeCell ref="A519:D519"/>
    <mergeCell ref="A520:G520"/>
    <mergeCell ref="A521:G521"/>
    <mergeCell ref="A523:H523"/>
    <mergeCell ref="A511:G511"/>
    <mergeCell ref="A512:G512"/>
    <mergeCell ref="A513:G513"/>
    <mergeCell ref="A514:B514"/>
    <mergeCell ref="A515:D515"/>
    <mergeCell ref="A516:D516"/>
    <mergeCell ref="A505:C505"/>
    <mergeCell ref="A506:C506"/>
    <mergeCell ref="A507:C507"/>
    <mergeCell ref="A508:C508"/>
    <mergeCell ref="A509:C509"/>
    <mergeCell ref="A510:C510"/>
    <mergeCell ref="A499:D499"/>
    <mergeCell ref="A500:D500"/>
    <mergeCell ref="A501:G501"/>
    <mergeCell ref="A502:G502"/>
    <mergeCell ref="A503:B503"/>
    <mergeCell ref="A504:C504"/>
    <mergeCell ref="A493:G493"/>
    <mergeCell ref="A494:G494"/>
    <mergeCell ref="A495:B495"/>
    <mergeCell ref="A496:D496"/>
    <mergeCell ref="A497:D497"/>
    <mergeCell ref="A498:D498"/>
    <mergeCell ref="A486:G486"/>
    <mergeCell ref="A488:H488"/>
    <mergeCell ref="A489:G489"/>
    <mergeCell ref="A490:G490"/>
    <mergeCell ref="A491:G491"/>
    <mergeCell ref="A492:G492"/>
    <mergeCell ref="A479:D479"/>
    <mergeCell ref="A480:D480"/>
    <mergeCell ref="A481:D481"/>
    <mergeCell ref="A482:G482"/>
    <mergeCell ref="A483:G483"/>
    <mergeCell ref="A485:H485"/>
    <mergeCell ref="A473:G473"/>
    <mergeCell ref="A474:G474"/>
    <mergeCell ref="A475:G475"/>
    <mergeCell ref="A476:B476"/>
    <mergeCell ref="A477:D477"/>
    <mergeCell ref="A478:D478"/>
    <mergeCell ref="A467:C467"/>
    <mergeCell ref="A468:C468"/>
    <mergeCell ref="A469:C469"/>
    <mergeCell ref="A470:C470"/>
    <mergeCell ref="A471:C471"/>
    <mergeCell ref="A472:C472"/>
    <mergeCell ref="A461:D461"/>
    <mergeCell ref="A462:D462"/>
    <mergeCell ref="A463:G463"/>
    <mergeCell ref="A464:G464"/>
    <mergeCell ref="A465:B465"/>
    <mergeCell ref="A466:C466"/>
    <mergeCell ref="A455:G455"/>
    <mergeCell ref="A456:G456"/>
    <mergeCell ref="A457:B457"/>
    <mergeCell ref="A458:D458"/>
    <mergeCell ref="A459:D459"/>
    <mergeCell ref="A460:D460"/>
    <mergeCell ref="A448:G448"/>
    <mergeCell ref="A450:H450"/>
    <mergeCell ref="A451:G451"/>
    <mergeCell ref="A452:G452"/>
    <mergeCell ref="A453:G453"/>
    <mergeCell ref="A454:G454"/>
    <mergeCell ref="A441:D441"/>
    <mergeCell ref="A442:D442"/>
    <mergeCell ref="A443:D443"/>
    <mergeCell ref="A444:G444"/>
    <mergeCell ref="A445:G445"/>
    <mergeCell ref="A447:H447"/>
    <mergeCell ref="A435:G435"/>
    <mergeCell ref="A436:G436"/>
    <mergeCell ref="A437:G437"/>
    <mergeCell ref="A438:B438"/>
    <mergeCell ref="A439:D439"/>
    <mergeCell ref="A440:D440"/>
    <mergeCell ref="A429:C429"/>
    <mergeCell ref="A430:C430"/>
    <mergeCell ref="A431:C431"/>
    <mergeCell ref="A432:C432"/>
    <mergeCell ref="A433:C433"/>
    <mergeCell ref="A434:C434"/>
    <mergeCell ref="A423:D423"/>
    <mergeCell ref="A424:D424"/>
    <mergeCell ref="A425:G425"/>
    <mergeCell ref="A426:G426"/>
    <mergeCell ref="A427:B427"/>
    <mergeCell ref="A428:C428"/>
    <mergeCell ref="A417:G417"/>
    <mergeCell ref="A418:G418"/>
    <mergeCell ref="A419:B419"/>
    <mergeCell ref="A420:D420"/>
    <mergeCell ref="A421:D421"/>
    <mergeCell ref="A422:D422"/>
    <mergeCell ref="A410:G410"/>
    <mergeCell ref="A412:H412"/>
    <mergeCell ref="A413:G413"/>
    <mergeCell ref="A414:G414"/>
    <mergeCell ref="A415:G415"/>
    <mergeCell ref="A416:G416"/>
    <mergeCell ref="A403:D403"/>
    <mergeCell ref="A404:D404"/>
    <mergeCell ref="A405:D405"/>
    <mergeCell ref="A406:G406"/>
    <mergeCell ref="A407:G407"/>
    <mergeCell ref="A409:H409"/>
    <mergeCell ref="A397:G397"/>
    <mergeCell ref="A398:G398"/>
    <mergeCell ref="A399:G399"/>
    <mergeCell ref="A400:B400"/>
    <mergeCell ref="A401:D401"/>
    <mergeCell ref="A402:D402"/>
    <mergeCell ref="A391:C391"/>
    <mergeCell ref="A392:C392"/>
    <mergeCell ref="A393:C393"/>
    <mergeCell ref="A394:C394"/>
    <mergeCell ref="A395:C395"/>
    <mergeCell ref="A396:C396"/>
    <mergeCell ref="A385:D385"/>
    <mergeCell ref="A386:D386"/>
    <mergeCell ref="A387:G387"/>
    <mergeCell ref="A388:G388"/>
    <mergeCell ref="A389:B389"/>
    <mergeCell ref="A390:C390"/>
    <mergeCell ref="A379:G379"/>
    <mergeCell ref="A380:G380"/>
    <mergeCell ref="A381:B381"/>
    <mergeCell ref="A382:D382"/>
    <mergeCell ref="A383:D383"/>
    <mergeCell ref="A384:D384"/>
    <mergeCell ref="A372:G372"/>
    <mergeCell ref="A374:H374"/>
    <mergeCell ref="A375:G375"/>
    <mergeCell ref="A376:G376"/>
    <mergeCell ref="A377:G377"/>
    <mergeCell ref="A378:G378"/>
    <mergeCell ref="A365:D365"/>
    <mergeCell ref="A366:D366"/>
    <mergeCell ref="A367:D367"/>
    <mergeCell ref="A368:G368"/>
    <mergeCell ref="A369:G369"/>
    <mergeCell ref="A371:H371"/>
    <mergeCell ref="A359:G359"/>
    <mergeCell ref="A360:G360"/>
    <mergeCell ref="A361:G361"/>
    <mergeCell ref="A362:B362"/>
    <mergeCell ref="A363:D363"/>
    <mergeCell ref="A364:D364"/>
    <mergeCell ref="A353:C353"/>
    <mergeCell ref="A354:C354"/>
    <mergeCell ref="A355:C355"/>
    <mergeCell ref="A356:C356"/>
    <mergeCell ref="A357:C357"/>
    <mergeCell ref="A358:C358"/>
    <mergeCell ref="A347:D347"/>
    <mergeCell ref="A348:D348"/>
    <mergeCell ref="A349:G349"/>
    <mergeCell ref="A350:G350"/>
    <mergeCell ref="A351:B351"/>
    <mergeCell ref="A352:C352"/>
    <mergeCell ref="A341:G341"/>
    <mergeCell ref="A342:G342"/>
    <mergeCell ref="A343:B343"/>
    <mergeCell ref="A344:D344"/>
    <mergeCell ref="A345:D345"/>
    <mergeCell ref="A346:D346"/>
    <mergeCell ref="A334:G334"/>
    <mergeCell ref="A336:H336"/>
    <mergeCell ref="A337:G337"/>
    <mergeCell ref="A338:G338"/>
    <mergeCell ref="A339:G339"/>
    <mergeCell ref="A340:G340"/>
    <mergeCell ref="A327:D327"/>
    <mergeCell ref="A328:D328"/>
    <mergeCell ref="A329:D329"/>
    <mergeCell ref="A330:G330"/>
    <mergeCell ref="A331:G331"/>
    <mergeCell ref="A333:H333"/>
    <mergeCell ref="A321:G321"/>
    <mergeCell ref="A322:G322"/>
    <mergeCell ref="A323:G323"/>
    <mergeCell ref="A324:B324"/>
    <mergeCell ref="A325:D325"/>
    <mergeCell ref="A326:D326"/>
    <mergeCell ref="A315:C315"/>
    <mergeCell ref="A316:C316"/>
    <mergeCell ref="A317:C317"/>
    <mergeCell ref="A318:C318"/>
    <mergeCell ref="A319:C319"/>
    <mergeCell ref="A320:C320"/>
    <mergeCell ref="A309:D309"/>
    <mergeCell ref="A310:D310"/>
    <mergeCell ref="A311:G311"/>
    <mergeCell ref="A312:G312"/>
    <mergeCell ref="A313:B313"/>
    <mergeCell ref="A314:C314"/>
    <mergeCell ref="A303:G303"/>
    <mergeCell ref="A304:G304"/>
    <mergeCell ref="A305:B305"/>
    <mergeCell ref="A306:D306"/>
    <mergeCell ref="A307:D307"/>
    <mergeCell ref="A308:D308"/>
    <mergeCell ref="A296:G296"/>
    <mergeCell ref="A298:H298"/>
    <mergeCell ref="A299:G299"/>
    <mergeCell ref="A300:G300"/>
    <mergeCell ref="A301:G301"/>
    <mergeCell ref="A302:G302"/>
    <mergeCell ref="A289:D289"/>
    <mergeCell ref="A290:D290"/>
    <mergeCell ref="A291:D291"/>
    <mergeCell ref="A292:G292"/>
    <mergeCell ref="A293:G293"/>
    <mergeCell ref="A295:H295"/>
    <mergeCell ref="A283:G283"/>
    <mergeCell ref="A284:G284"/>
    <mergeCell ref="A285:G285"/>
    <mergeCell ref="A286:B286"/>
    <mergeCell ref="A287:D287"/>
    <mergeCell ref="A288:D288"/>
    <mergeCell ref="A277:C277"/>
    <mergeCell ref="A278:C278"/>
    <mergeCell ref="A279:C279"/>
    <mergeCell ref="A280:C280"/>
    <mergeCell ref="A281:C281"/>
    <mergeCell ref="A282:C282"/>
    <mergeCell ref="A271:D271"/>
    <mergeCell ref="A272:D272"/>
    <mergeCell ref="A273:G273"/>
    <mergeCell ref="A274:G274"/>
    <mergeCell ref="A275:B275"/>
    <mergeCell ref="A276:C276"/>
    <mergeCell ref="A265:G265"/>
    <mergeCell ref="A266:G266"/>
    <mergeCell ref="A267:B267"/>
    <mergeCell ref="A268:D268"/>
    <mergeCell ref="A269:D269"/>
    <mergeCell ref="A270:D270"/>
    <mergeCell ref="A258:G258"/>
    <mergeCell ref="A260:H260"/>
    <mergeCell ref="A261:G261"/>
    <mergeCell ref="A262:G262"/>
    <mergeCell ref="A263:G263"/>
    <mergeCell ref="A264:G264"/>
    <mergeCell ref="A251:D251"/>
    <mergeCell ref="A252:D252"/>
    <mergeCell ref="A253:D253"/>
    <mergeCell ref="A254:G254"/>
    <mergeCell ref="A255:G255"/>
    <mergeCell ref="A257:H257"/>
    <mergeCell ref="A245:G245"/>
    <mergeCell ref="A246:G246"/>
    <mergeCell ref="A247:G247"/>
    <mergeCell ref="A248:B248"/>
    <mergeCell ref="A249:D249"/>
    <mergeCell ref="A250:D250"/>
    <mergeCell ref="A239:C239"/>
    <mergeCell ref="A240:C240"/>
    <mergeCell ref="A241:C241"/>
    <mergeCell ref="A242:C242"/>
    <mergeCell ref="A243:C243"/>
    <mergeCell ref="A244:C244"/>
    <mergeCell ref="A233:D233"/>
    <mergeCell ref="A234:D234"/>
    <mergeCell ref="A235:G235"/>
    <mergeCell ref="A236:G236"/>
    <mergeCell ref="A237:B237"/>
    <mergeCell ref="A238:C238"/>
    <mergeCell ref="A227:G227"/>
    <mergeCell ref="A228:G228"/>
    <mergeCell ref="A229:B229"/>
    <mergeCell ref="A230:D230"/>
    <mergeCell ref="A231:D231"/>
    <mergeCell ref="A232:D232"/>
    <mergeCell ref="A220:G220"/>
    <mergeCell ref="A222:H222"/>
    <mergeCell ref="A223:G223"/>
    <mergeCell ref="A224:G224"/>
    <mergeCell ref="A225:G225"/>
    <mergeCell ref="A226:G226"/>
    <mergeCell ref="A213:D213"/>
    <mergeCell ref="A214:D214"/>
    <mergeCell ref="A215:D215"/>
    <mergeCell ref="A216:G216"/>
    <mergeCell ref="A217:G217"/>
    <mergeCell ref="A219:H219"/>
    <mergeCell ref="A207:G207"/>
    <mergeCell ref="A208:G208"/>
    <mergeCell ref="A209:G209"/>
    <mergeCell ref="A210:B210"/>
    <mergeCell ref="A211:D211"/>
    <mergeCell ref="A212:D212"/>
    <mergeCell ref="A201:C201"/>
    <mergeCell ref="A202:C202"/>
    <mergeCell ref="A203:C203"/>
    <mergeCell ref="A204:C204"/>
    <mergeCell ref="A205:C205"/>
    <mergeCell ref="A206:C206"/>
    <mergeCell ref="A195:D195"/>
    <mergeCell ref="A196:D196"/>
    <mergeCell ref="A197:G197"/>
    <mergeCell ref="A198:G198"/>
    <mergeCell ref="A199:B199"/>
    <mergeCell ref="A200:C200"/>
    <mergeCell ref="A189:G189"/>
    <mergeCell ref="A190:G190"/>
    <mergeCell ref="A191:B191"/>
    <mergeCell ref="A192:D192"/>
    <mergeCell ref="A193:D193"/>
    <mergeCell ref="A194:D194"/>
    <mergeCell ref="A182:G182"/>
    <mergeCell ref="A184:H184"/>
    <mergeCell ref="A185:G185"/>
    <mergeCell ref="A186:G186"/>
    <mergeCell ref="A187:G187"/>
    <mergeCell ref="A188:G188"/>
    <mergeCell ref="A175:D175"/>
    <mergeCell ref="A176:D176"/>
    <mergeCell ref="A177:D177"/>
    <mergeCell ref="A178:G178"/>
    <mergeCell ref="A179:G179"/>
    <mergeCell ref="A181:H181"/>
    <mergeCell ref="A169:G169"/>
    <mergeCell ref="A170:G170"/>
    <mergeCell ref="A171:G171"/>
    <mergeCell ref="A172:B172"/>
    <mergeCell ref="A173:D173"/>
    <mergeCell ref="A174:D174"/>
    <mergeCell ref="A163:C163"/>
    <mergeCell ref="A164:C164"/>
    <mergeCell ref="A165:C165"/>
    <mergeCell ref="A166:C166"/>
    <mergeCell ref="A167:C167"/>
    <mergeCell ref="A168:C168"/>
    <mergeCell ref="A157:D157"/>
    <mergeCell ref="A158:D158"/>
    <mergeCell ref="A159:G159"/>
    <mergeCell ref="A160:G160"/>
    <mergeCell ref="A161:B161"/>
    <mergeCell ref="A162:C162"/>
    <mergeCell ref="A151:G151"/>
    <mergeCell ref="A152:G152"/>
    <mergeCell ref="A153:B153"/>
    <mergeCell ref="A154:D154"/>
    <mergeCell ref="A155:D155"/>
    <mergeCell ref="A156:D156"/>
    <mergeCell ref="A144:G144"/>
    <mergeCell ref="A146:H146"/>
    <mergeCell ref="A147:G147"/>
    <mergeCell ref="A148:G148"/>
    <mergeCell ref="A149:G149"/>
    <mergeCell ref="A150:G150"/>
    <mergeCell ref="A137:D137"/>
    <mergeCell ref="A138:D138"/>
    <mergeCell ref="A139:D139"/>
    <mergeCell ref="A140:G140"/>
    <mergeCell ref="A141:G141"/>
    <mergeCell ref="A143:H143"/>
    <mergeCell ref="A131:G131"/>
    <mergeCell ref="A132:G132"/>
    <mergeCell ref="A133:G133"/>
    <mergeCell ref="A134:B134"/>
    <mergeCell ref="A135:D135"/>
    <mergeCell ref="A136:D136"/>
    <mergeCell ref="A125:C125"/>
    <mergeCell ref="A126:C126"/>
    <mergeCell ref="A127:C127"/>
    <mergeCell ref="A128:C128"/>
    <mergeCell ref="A129:C129"/>
    <mergeCell ref="A130:C130"/>
    <mergeCell ref="A119:D119"/>
    <mergeCell ref="A120:D120"/>
    <mergeCell ref="A121:G121"/>
    <mergeCell ref="A122:G122"/>
    <mergeCell ref="A123:B123"/>
    <mergeCell ref="A124:C124"/>
    <mergeCell ref="A113:G113"/>
    <mergeCell ref="A114:G114"/>
    <mergeCell ref="A115:B115"/>
    <mergeCell ref="A116:D116"/>
    <mergeCell ref="A117:D117"/>
    <mergeCell ref="A118:D118"/>
    <mergeCell ref="A106:G106"/>
    <mergeCell ref="A108:H108"/>
    <mergeCell ref="A109:G109"/>
    <mergeCell ref="A110:G110"/>
    <mergeCell ref="A111:G111"/>
    <mergeCell ref="A112:G112"/>
    <mergeCell ref="A99:D99"/>
    <mergeCell ref="A100:D100"/>
    <mergeCell ref="A101:D101"/>
    <mergeCell ref="A102:G102"/>
    <mergeCell ref="A103:G103"/>
    <mergeCell ref="A105:H105"/>
    <mergeCell ref="A93:G93"/>
    <mergeCell ref="A94:G94"/>
    <mergeCell ref="A95:G95"/>
    <mergeCell ref="A96:B96"/>
    <mergeCell ref="A97:D97"/>
    <mergeCell ref="A98:D98"/>
    <mergeCell ref="A87:C87"/>
    <mergeCell ref="A88:C88"/>
    <mergeCell ref="A89:C89"/>
    <mergeCell ref="A90:C90"/>
    <mergeCell ref="A91:C91"/>
    <mergeCell ref="A92:C92"/>
    <mergeCell ref="A81:D81"/>
    <mergeCell ref="A82:D82"/>
    <mergeCell ref="A83:G83"/>
    <mergeCell ref="A84:G84"/>
    <mergeCell ref="A85:B85"/>
    <mergeCell ref="A86:C86"/>
    <mergeCell ref="A75:G75"/>
    <mergeCell ref="A76:G76"/>
    <mergeCell ref="A77:B77"/>
    <mergeCell ref="A78:D78"/>
    <mergeCell ref="A79:D79"/>
    <mergeCell ref="A80:D80"/>
    <mergeCell ref="A68:G68"/>
    <mergeCell ref="A70:H70"/>
    <mergeCell ref="A71:G71"/>
    <mergeCell ref="A72:G72"/>
    <mergeCell ref="A73:G73"/>
    <mergeCell ref="A74:G74"/>
    <mergeCell ref="B60:D60"/>
    <mergeCell ref="B61:D61"/>
    <mergeCell ref="A63:H63"/>
    <mergeCell ref="A64:H64"/>
    <mergeCell ref="A66:H66"/>
    <mergeCell ref="A67:H67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04"/>
  <sheetViews>
    <sheetView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70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3082.4700000000003</v>
      </c>
      <c r="F9" s="11">
        <f>E9</f>
        <v>3082.4700000000003</v>
      </c>
      <c r="G9" s="11">
        <f>F9</f>
        <v>3082.4700000000003</v>
      </c>
      <c r="H9" s="11">
        <f>G9</f>
        <v>3082.4700000000003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2550.05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1399.98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792593.52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0.001450076565984369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981.606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27.765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272.9938946909829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6" t="s">
        <v>21</v>
      </c>
      <c r="B21" s="36"/>
      <c r="C21" s="36"/>
      <c r="D21" s="36"/>
      <c r="E21" s="17">
        <v>10.026928490983092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6" t="s">
        <v>22</v>
      </c>
      <c r="B22" s="36"/>
      <c r="C22" s="36"/>
      <c r="D22" s="36"/>
      <c r="E22" s="21">
        <v>207.63831099999987</v>
      </c>
      <c r="G22" s="8"/>
      <c r="H22" s="8"/>
      <c r="I22" s="8"/>
      <c r="K22" s="7"/>
      <c r="L22" s="7"/>
      <c r="M22" s="7"/>
    </row>
    <row r="23" spans="1:13" ht="15.75" customHeight="1">
      <c r="A23" s="36" t="s">
        <v>23</v>
      </c>
      <c r="B23" s="36"/>
      <c r="C23" s="36"/>
      <c r="D23" s="36"/>
      <c r="E23" s="21">
        <v>55.32865519999998</v>
      </c>
      <c r="G23" s="8"/>
      <c r="H23" s="8"/>
      <c r="I23" s="8"/>
      <c r="K23" s="7"/>
      <c r="L23" s="7"/>
      <c r="M23" s="7"/>
    </row>
    <row r="24" spans="1:13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370.508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3793.528421000002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5.292629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8" t="s">
        <v>29</v>
      </c>
      <c r="B30" s="38"/>
      <c r="C30" s="38"/>
      <c r="D30" s="17">
        <v>2.156879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8" t="s">
        <v>30</v>
      </c>
      <c r="B31" s="38"/>
      <c r="C31" s="38"/>
      <c r="D31" s="17">
        <v>1.610951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8" t="s">
        <v>31</v>
      </c>
      <c r="B32" s="38"/>
      <c r="C32" s="38"/>
      <c r="D32" s="17">
        <v>1.524799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3788.2357920000018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8" t="s">
        <v>29</v>
      </c>
      <c r="B34" s="38"/>
      <c r="C34" s="38"/>
      <c r="D34" s="17">
        <v>1179.8233759999998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8" t="s">
        <v>31</v>
      </c>
      <c r="B35" s="38"/>
      <c r="C35" s="38"/>
      <c r="D35" s="17">
        <v>2608.412416000002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603288.731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15848.672</v>
      </c>
      <c r="I37" s="18" t="s">
        <v>19</v>
      </c>
      <c r="K37" s="7"/>
      <c r="L37" s="7"/>
      <c r="M37" s="7"/>
    </row>
    <row r="38" spans="1:13" ht="25.5" customHeight="1">
      <c r="A38" s="35" t="s">
        <v>35</v>
      </c>
      <c r="B38" s="35"/>
      <c r="C38" s="35"/>
      <c r="D38" s="35"/>
      <c r="E38" s="35"/>
      <c r="F38" s="35"/>
      <c r="G38" s="35"/>
      <c r="H38" s="17">
        <v>0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158416.40511700013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6" t="s">
        <v>37</v>
      </c>
      <c r="B41" s="36"/>
      <c r="C41" s="36"/>
      <c r="D41" s="36"/>
      <c r="E41" s="17">
        <v>3793.528421000002</v>
      </c>
      <c r="G41" s="8"/>
      <c r="H41" s="8"/>
      <c r="I41" s="8"/>
      <c r="K41" s="7"/>
      <c r="L41" s="7"/>
      <c r="M41" s="7"/>
    </row>
    <row r="42" spans="1:13" ht="15.75" customHeight="1">
      <c r="A42" s="36" t="s">
        <v>38</v>
      </c>
      <c r="B42" s="36"/>
      <c r="C42" s="36"/>
      <c r="D42" s="36"/>
      <c r="E42" s="21">
        <v>113980.23778300015</v>
      </c>
      <c r="G42" s="8"/>
      <c r="H42" s="8"/>
      <c r="I42" s="8"/>
      <c r="K42" s="7"/>
      <c r="L42" s="7"/>
      <c r="M42" s="7"/>
    </row>
    <row r="43" spans="1:13" ht="15.75" customHeight="1">
      <c r="A43" s="36" t="s">
        <v>39</v>
      </c>
      <c r="B43" s="36"/>
      <c r="C43" s="36"/>
      <c r="D43" s="36"/>
      <c r="E43" s="21">
        <v>40642.638912999995</v>
      </c>
      <c r="G43" s="8"/>
      <c r="H43" s="8"/>
      <c r="I43" s="8"/>
      <c r="K43" s="7"/>
      <c r="L43" s="7"/>
      <c r="M43" s="7"/>
    </row>
    <row r="44" spans="1:13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6" t="s">
        <v>41</v>
      </c>
      <c r="B45" s="36"/>
      <c r="C45" s="36"/>
      <c r="D45" s="36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5" t="s">
        <v>42</v>
      </c>
      <c r="B46" s="35"/>
      <c r="C46" s="35"/>
      <c r="D46" s="35"/>
      <c r="E46" s="35"/>
      <c r="F46" s="35"/>
      <c r="G46" s="35"/>
      <c r="H46" s="17">
        <v>208410.8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0.75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7"/>
      <c r="I48" s="8"/>
      <c r="K48" s="7"/>
      <c r="L48" s="7"/>
      <c r="M48" s="7"/>
    </row>
    <row r="49" spans="1:13" ht="38.25" customHeight="1">
      <c r="A49" s="39" t="s">
        <v>71</v>
      </c>
      <c r="B49" s="39"/>
      <c r="C49" s="39"/>
      <c r="D49" s="39"/>
      <c r="E49" s="39"/>
      <c r="F49" s="39"/>
      <c r="G49" s="39"/>
      <c r="H49" s="39"/>
      <c r="J49" s="7"/>
      <c r="K49" s="7"/>
      <c r="L49" s="7"/>
      <c r="M49" s="7"/>
    </row>
    <row r="50" spans="1:13" ht="21.75" customHeight="1">
      <c r="A50" s="45" t="s">
        <v>72</v>
      </c>
      <c r="B50" s="45"/>
      <c r="C50" s="45"/>
      <c r="D50" s="45"/>
      <c r="E50" s="32" t="s">
        <v>5</v>
      </c>
      <c r="F50" s="32"/>
      <c r="G50" s="32"/>
      <c r="H50" s="32"/>
      <c r="K50" s="7"/>
      <c r="L50" s="7"/>
      <c r="M50" s="7"/>
    </row>
    <row r="51" spans="1:13" ht="21.75" customHeight="1">
      <c r="A51" s="45"/>
      <c r="B51" s="45"/>
      <c r="C51" s="45"/>
      <c r="D51" s="45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6" t="s">
        <v>73</v>
      </c>
      <c r="B52" s="46"/>
      <c r="C52" s="46"/>
      <c r="D52" s="46"/>
      <c r="E52" s="28">
        <v>2554.42</v>
      </c>
      <c r="F52" s="28">
        <f aca="true" t="shared" si="0" ref="F52:H53">E52</f>
        <v>2554.42</v>
      </c>
      <c r="G52" s="28">
        <f t="shared" si="0"/>
        <v>2554.42</v>
      </c>
      <c r="H52" s="28">
        <f t="shared" si="0"/>
        <v>2554.42</v>
      </c>
    </row>
    <row r="53" spans="1:8" ht="39" customHeight="1">
      <c r="A53" s="46" t="s">
        <v>74</v>
      </c>
      <c r="B53" s="46"/>
      <c r="C53" s="46"/>
      <c r="D53" s="46"/>
      <c r="E53" s="28">
        <v>2742.1200000000003</v>
      </c>
      <c r="F53" s="28">
        <f t="shared" si="0"/>
        <v>2742.1200000000003</v>
      </c>
      <c r="G53" s="28">
        <f t="shared" si="0"/>
        <v>2742.1200000000003</v>
      </c>
      <c r="H53" s="28">
        <f t="shared" si="0"/>
        <v>2742.1200000000003</v>
      </c>
    </row>
    <row r="54" spans="1:13" ht="32.25" customHeight="1">
      <c r="A54" s="47" t="s">
        <v>75</v>
      </c>
      <c r="B54" s="47"/>
      <c r="C54" s="47"/>
      <c r="D54" s="47"/>
      <c r="E54" s="47"/>
      <c r="F54" s="47"/>
      <c r="G54" s="47"/>
      <c r="H54" s="47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0" t="s">
        <v>44</v>
      </c>
      <c r="B56" s="30"/>
      <c r="C56" s="30"/>
      <c r="D56" s="30"/>
      <c r="E56" s="30"/>
      <c r="F56" s="30"/>
      <c r="G56" s="30"/>
      <c r="H56" s="30"/>
    </row>
    <row r="57" spans="1:8" ht="17.25" customHeight="1">
      <c r="A57" s="34" t="s">
        <v>45</v>
      </c>
      <c r="B57" s="34"/>
      <c r="C57" s="34"/>
      <c r="D57" s="34"/>
      <c r="E57" s="34"/>
      <c r="F57" s="34"/>
      <c r="G57" s="34"/>
      <c r="H57" s="34"/>
    </row>
    <row r="58" spans="1:9" ht="15.75" customHeight="1">
      <c r="A58" s="32" t="s">
        <v>46</v>
      </c>
      <c r="B58" s="32" t="s">
        <v>4</v>
      </c>
      <c r="C58" s="32"/>
      <c r="D58" s="32"/>
      <c r="E58" s="32" t="s">
        <v>5</v>
      </c>
      <c r="F58" s="32"/>
      <c r="G58" s="32"/>
      <c r="H58" s="32"/>
      <c r="I58" s="9"/>
    </row>
    <row r="59" spans="1:9" ht="15.75">
      <c r="A59" s="32"/>
      <c r="B59" s="32"/>
      <c r="C59" s="32"/>
      <c r="D59" s="32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2" t="s">
        <v>10</v>
      </c>
      <c r="C60" s="32"/>
      <c r="D60" s="32"/>
      <c r="E60" s="11">
        <v>1668.04</v>
      </c>
      <c r="F60" s="11">
        <f>E60</f>
        <v>1668.04</v>
      </c>
      <c r="G60" s="11">
        <f>F60</f>
        <v>1668.04</v>
      </c>
      <c r="H60" s="11">
        <f>G60</f>
        <v>1668.04</v>
      </c>
      <c r="I60" s="9"/>
    </row>
    <row r="61" spans="1:9" ht="15.75">
      <c r="A61" s="10" t="s">
        <v>48</v>
      </c>
      <c r="B61" s="32" t="s">
        <v>10</v>
      </c>
      <c r="C61" s="32"/>
      <c r="D61" s="32"/>
      <c r="E61" s="11">
        <v>3256.02</v>
      </c>
      <c r="F61" s="11">
        <f aca="true" t="shared" si="1" ref="F61:H62">E61</f>
        <v>3256.02</v>
      </c>
      <c r="G61" s="11">
        <f t="shared" si="1"/>
        <v>3256.02</v>
      </c>
      <c r="H61" s="11">
        <f t="shared" si="1"/>
        <v>3256.02</v>
      </c>
      <c r="I61" s="9"/>
    </row>
    <row r="62" spans="1:9" ht="15.75">
      <c r="A62" s="10" t="s">
        <v>49</v>
      </c>
      <c r="B62" s="32" t="s">
        <v>10</v>
      </c>
      <c r="C62" s="32"/>
      <c r="D62" s="32"/>
      <c r="E62" s="11">
        <v>7133.56</v>
      </c>
      <c r="F62" s="11">
        <f t="shared" si="1"/>
        <v>7133.56</v>
      </c>
      <c r="G62" s="11">
        <f t="shared" si="1"/>
        <v>7133.56</v>
      </c>
      <c r="H62" s="11">
        <f t="shared" si="1"/>
        <v>7133.56</v>
      </c>
      <c r="I62" s="9"/>
    </row>
    <row r="63" spans="1:7" ht="15.75">
      <c r="A63" s="7"/>
      <c r="B63" s="7"/>
      <c r="C63" s="9"/>
      <c r="D63" s="7"/>
      <c r="E63" s="29"/>
      <c r="G63" s="7"/>
    </row>
    <row r="64" spans="1:8" ht="17.25" customHeight="1">
      <c r="A64" s="39" t="s">
        <v>50</v>
      </c>
      <c r="B64" s="39"/>
      <c r="C64" s="39"/>
      <c r="D64" s="39"/>
      <c r="E64" s="39"/>
      <c r="F64" s="39"/>
      <c r="G64" s="39"/>
      <c r="H64" s="39"/>
    </row>
    <row r="65" spans="1:9" ht="15.75">
      <c r="A65" s="32" t="s">
        <v>46</v>
      </c>
      <c r="B65" s="32" t="s">
        <v>4</v>
      </c>
      <c r="C65" s="32"/>
      <c r="D65" s="32"/>
      <c r="E65" s="32" t="s">
        <v>5</v>
      </c>
      <c r="F65" s="32"/>
      <c r="G65" s="32"/>
      <c r="H65" s="32"/>
      <c r="I65" s="9"/>
    </row>
    <row r="66" spans="1:9" ht="17.25" customHeight="1">
      <c r="A66" s="32"/>
      <c r="B66" s="32"/>
      <c r="C66" s="32"/>
      <c r="D66" s="32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2" t="s">
        <v>10</v>
      </c>
      <c r="C67" s="32"/>
      <c r="D67" s="32"/>
      <c r="E67" s="11">
        <v>1668.04</v>
      </c>
      <c r="F67" s="11">
        <f aca="true" t="shared" si="2" ref="F67:H68">E67</f>
        <v>1668.04</v>
      </c>
      <c r="G67" s="11">
        <f t="shared" si="2"/>
        <v>1668.04</v>
      </c>
      <c r="H67" s="11">
        <f t="shared" si="2"/>
        <v>1668.04</v>
      </c>
      <c r="I67" s="9"/>
    </row>
    <row r="68" spans="1:13" ht="15.75">
      <c r="A68" s="10" t="s">
        <v>51</v>
      </c>
      <c r="B68" s="32" t="s">
        <v>10</v>
      </c>
      <c r="C68" s="32"/>
      <c r="D68" s="32"/>
      <c r="E68" s="11">
        <v>5091.6900000000005</v>
      </c>
      <c r="F68" s="11">
        <f t="shared" si="2"/>
        <v>5091.6900000000005</v>
      </c>
      <c r="G68" s="11">
        <f t="shared" si="2"/>
        <v>5091.6900000000005</v>
      </c>
      <c r="H68" s="11">
        <f t="shared" si="2"/>
        <v>5091.6900000000005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40" t="s">
        <v>52</v>
      </c>
      <c r="B70" s="40"/>
      <c r="C70" s="40"/>
      <c r="D70" s="40"/>
      <c r="E70" s="40"/>
      <c r="F70" s="40"/>
      <c r="G70" s="40"/>
      <c r="H70" s="40"/>
      <c r="J70" s="25"/>
      <c r="K70" s="25"/>
    </row>
    <row r="71" spans="1:8" ht="15.75">
      <c r="A71" s="41" t="s">
        <v>53</v>
      </c>
      <c r="B71" s="41"/>
      <c r="C71" s="41"/>
      <c r="D71" s="41"/>
      <c r="E71" s="41"/>
      <c r="F71" s="41"/>
      <c r="G71" s="41"/>
      <c r="H71" s="41"/>
    </row>
    <row r="72" spans="1:8" ht="15.75">
      <c r="A72" s="26"/>
      <c r="B72" s="26"/>
      <c r="C72" s="26"/>
      <c r="D72" s="26"/>
      <c r="E72" s="26"/>
      <c r="F72" s="26"/>
      <c r="G72" s="26"/>
      <c r="H72" s="26"/>
    </row>
    <row r="73" spans="1:8" ht="15.75" hidden="1" outlineLevel="1">
      <c r="A73" s="42" t="s">
        <v>54</v>
      </c>
      <c r="B73" s="42"/>
      <c r="C73" s="42"/>
      <c r="D73" s="42"/>
      <c r="E73" s="42"/>
      <c r="F73" s="42"/>
      <c r="G73" s="42"/>
      <c r="H73" s="42"/>
    </row>
    <row r="74" spans="1:8" ht="15.75" hidden="1" outlineLevel="1">
      <c r="A74" s="43" t="s">
        <v>56</v>
      </c>
      <c r="B74" s="43"/>
      <c r="C74" s="43"/>
      <c r="D74" s="43"/>
      <c r="E74" s="43"/>
      <c r="F74" s="43"/>
      <c r="G74" s="43"/>
      <c r="H74" s="43"/>
    </row>
    <row r="75" spans="1:8" ht="15.75" hidden="1" outlineLevel="1">
      <c r="A75" s="44" t="s">
        <v>11</v>
      </c>
      <c r="B75" s="44"/>
      <c r="C75" s="44"/>
      <c r="D75" s="44"/>
      <c r="E75" s="44"/>
      <c r="F75" s="44"/>
      <c r="G75" s="44"/>
      <c r="H75" s="12">
        <f>ROUND(H78+H79*H80+H110,2)</f>
        <v>2271.75</v>
      </c>
    </row>
    <row r="76" spans="1:5" ht="15.75" hidden="1" outlineLevel="1">
      <c r="A76" s="7"/>
      <c r="B76" s="7"/>
      <c r="C76" s="13"/>
      <c r="D76" s="13"/>
      <c r="E76" s="13"/>
    </row>
    <row r="77" spans="1:8" ht="15.75" hidden="1" outlineLevel="1">
      <c r="A77" s="44" t="s">
        <v>12</v>
      </c>
      <c r="B77" s="44"/>
      <c r="C77" s="44"/>
      <c r="D77" s="44"/>
      <c r="E77" s="44"/>
      <c r="F77" s="44"/>
      <c r="G77" s="44"/>
      <c r="H77" s="44"/>
    </row>
    <row r="78" spans="1:8" ht="15.75" hidden="1" outlineLevel="1">
      <c r="A78" s="39" t="s">
        <v>13</v>
      </c>
      <c r="B78" s="39"/>
      <c r="C78" s="39"/>
      <c r="D78" s="39"/>
      <c r="E78" s="39"/>
      <c r="F78" s="39"/>
      <c r="G78" s="39"/>
      <c r="H78" s="12">
        <v>1081.18</v>
      </c>
    </row>
    <row r="79" spans="1:8" ht="15.75" hidden="1" outlineLevel="1">
      <c r="A79" s="39" t="s">
        <v>14</v>
      </c>
      <c r="B79" s="39"/>
      <c r="C79" s="39"/>
      <c r="D79" s="39"/>
      <c r="E79" s="39"/>
      <c r="F79" s="39"/>
      <c r="G79" s="39"/>
      <c r="H79" s="12">
        <v>851891.91</v>
      </c>
    </row>
    <row r="80" spans="1:12" ht="15.75" hidden="1" outlineLevel="1">
      <c r="A80" s="39" t="s">
        <v>15</v>
      </c>
      <c r="B80" s="39"/>
      <c r="C80" s="39"/>
      <c r="D80" s="39"/>
      <c r="E80" s="39"/>
      <c r="F80" s="39"/>
      <c r="G80" s="39"/>
      <c r="H80" s="15">
        <f>(H81+H82-(H83+H90))/(H100+H101-(H102+H109))</f>
        <v>0.0013975644502353124</v>
      </c>
      <c r="K80" s="20"/>
      <c r="L80" s="20"/>
    </row>
    <row r="81" spans="1:12" ht="15.75" hidden="1" outlineLevel="1">
      <c r="A81" s="39" t="s">
        <v>16</v>
      </c>
      <c r="B81" s="39"/>
      <c r="C81" s="39"/>
      <c r="D81" s="39"/>
      <c r="E81" s="39"/>
      <c r="F81" s="39"/>
      <c r="G81" s="39"/>
      <c r="H81" s="17">
        <v>895.451</v>
      </c>
      <c r="K81" s="20"/>
      <c r="L81" s="20"/>
    </row>
    <row r="82" spans="1:8" ht="15.75" hidden="1" outlineLevel="1">
      <c r="A82" s="39" t="s">
        <v>17</v>
      </c>
      <c r="B82" s="39"/>
      <c r="C82" s="39"/>
      <c r="D82" s="39"/>
      <c r="E82" s="39"/>
      <c r="F82" s="39"/>
      <c r="G82" s="39"/>
      <c r="H82" s="17">
        <v>49.339</v>
      </c>
    </row>
    <row r="83" spans="1:8" ht="15.75" hidden="1" outlineLevel="1">
      <c r="A83" s="39" t="s">
        <v>18</v>
      </c>
      <c r="B83" s="39"/>
      <c r="C83" s="39"/>
      <c r="D83" s="39"/>
      <c r="E83" s="39"/>
      <c r="F83" s="39"/>
      <c r="G83" s="39"/>
      <c r="H83" s="17">
        <f>E85+E86+E87+E88+E89</f>
        <v>294.7554818130828</v>
      </c>
    </row>
    <row r="84" spans="1:8" ht="15.75" hidden="1" outlineLevel="1">
      <c r="A84" s="39" t="s">
        <v>20</v>
      </c>
      <c r="B84" s="39"/>
      <c r="C84" s="14"/>
      <c r="D84" s="14"/>
      <c r="E84" s="14"/>
      <c r="F84" s="14"/>
      <c r="G84" s="14"/>
      <c r="H84" s="19"/>
    </row>
    <row r="85" spans="1:8" ht="15.75" hidden="1" outlineLevel="1">
      <c r="A85" s="36" t="s">
        <v>21</v>
      </c>
      <c r="B85" s="36"/>
      <c r="C85" s="36"/>
      <c r="D85" s="36"/>
      <c r="E85" s="17">
        <v>23.22282301308293</v>
      </c>
      <c r="G85" s="8"/>
      <c r="H85" s="8"/>
    </row>
    <row r="86" spans="1:8" ht="15.75" hidden="1" outlineLevel="1">
      <c r="A86" s="36" t="s">
        <v>22</v>
      </c>
      <c r="B86" s="36"/>
      <c r="C86" s="36"/>
      <c r="D86" s="36"/>
      <c r="E86" s="21">
        <v>211.92007899999984</v>
      </c>
      <c r="G86" s="8"/>
      <c r="H86" s="8"/>
    </row>
    <row r="87" spans="1:8" ht="15.75" hidden="1" outlineLevel="1">
      <c r="A87" s="36" t="s">
        <v>23</v>
      </c>
      <c r="B87" s="36"/>
      <c r="C87" s="36"/>
      <c r="D87" s="36"/>
      <c r="E87" s="21">
        <v>59.612579800000006</v>
      </c>
      <c r="G87" s="8"/>
      <c r="H87" s="8"/>
    </row>
    <row r="88" spans="1:8" ht="15.75" hidden="1" outlineLevel="1">
      <c r="A88" s="36" t="s">
        <v>24</v>
      </c>
      <c r="B88" s="36"/>
      <c r="C88" s="36"/>
      <c r="D88" s="36"/>
      <c r="E88" s="22">
        <v>0</v>
      </c>
      <c r="G88" s="8"/>
      <c r="H88" s="8"/>
    </row>
    <row r="89" spans="1:8" ht="15.75" hidden="1" outlineLevel="1">
      <c r="A89" s="36" t="s">
        <v>25</v>
      </c>
      <c r="B89" s="36"/>
      <c r="C89" s="36"/>
      <c r="D89" s="36"/>
      <c r="E89" s="22">
        <v>0</v>
      </c>
      <c r="G89" s="8"/>
      <c r="H89" s="8"/>
    </row>
    <row r="90" spans="1:8" ht="15.75" hidden="1" outlineLevel="1">
      <c r="A90" s="35" t="s">
        <v>26</v>
      </c>
      <c r="B90" s="35"/>
      <c r="C90" s="35"/>
      <c r="D90" s="35"/>
      <c r="E90" s="35"/>
      <c r="F90" s="35"/>
      <c r="G90" s="35"/>
      <c r="H90" s="17">
        <v>331.5648</v>
      </c>
    </row>
    <row r="91" spans="1:8" ht="15.75" hidden="1" outlineLevel="1">
      <c r="A91" s="35" t="s">
        <v>27</v>
      </c>
      <c r="B91" s="35"/>
      <c r="C91" s="35"/>
      <c r="D91" s="35"/>
      <c r="E91" s="35"/>
      <c r="F91" s="35"/>
      <c r="G91" s="35"/>
      <c r="H91" s="21">
        <f>D93+D97</f>
        <v>9164.968000000004</v>
      </c>
    </row>
    <row r="92" spans="1:8" ht="15.75" hidden="1" outlineLevel="1">
      <c r="A92" s="35" t="s">
        <v>20</v>
      </c>
      <c r="B92" s="35"/>
      <c r="C92" s="14"/>
      <c r="D92" s="14"/>
      <c r="E92" s="14"/>
      <c r="F92" s="14"/>
      <c r="G92" s="14"/>
      <c r="H92" s="23"/>
    </row>
    <row r="93" spans="1:8" ht="15.75" hidden="1" outlineLevel="1">
      <c r="A93" s="37" t="s">
        <v>28</v>
      </c>
      <c r="B93" s="37"/>
      <c r="C93" s="37"/>
      <c r="D93" s="17">
        <f>D94+D95+D96</f>
        <v>3.698</v>
      </c>
      <c r="E93" s="7"/>
      <c r="F93" s="8"/>
      <c r="G93" s="8"/>
      <c r="H93" s="8"/>
    </row>
    <row r="94" spans="1:8" ht="15.75" hidden="1" outlineLevel="1">
      <c r="A94" s="38" t="s">
        <v>29</v>
      </c>
      <c r="B94" s="38"/>
      <c r="C94" s="38"/>
      <c r="D94" s="17">
        <v>1.081</v>
      </c>
      <c r="E94" s="7"/>
      <c r="F94" s="8"/>
      <c r="G94" s="8"/>
      <c r="H94" s="8"/>
    </row>
    <row r="95" spans="1:8" ht="15.75" hidden="1" outlineLevel="1">
      <c r="A95" s="38" t="s">
        <v>30</v>
      </c>
      <c r="B95" s="38"/>
      <c r="C95" s="38"/>
      <c r="D95" s="17">
        <v>1.556</v>
      </c>
      <c r="E95" s="7"/>
      <c r="F95" s="8"/>
      <c r="G95" s="8"/>
      <c r="H95" s="8"/>
    </row>
    <row r="96" spans="1:8" ht="15.75" hidden="1" outlineLevel="1">
      <c r="A96" s="38" t="s">
        <v>31</v>
      </c>
      <c r="B96" s="38"/>
      <c r="C96" s="38"/>
      <c r="D96" s="17">
        <v>1.061</v>
      </c>
      <c r="E96" s="7"/>
      <c r="F96" s="8"/>
      <c r="G96" s="8"/>
      <c r="H96" s="8"/>
    </row>
    <row r="97" spans="1:8" ht="15.75" hidden="1" outlineLevel="1">
      <c r="A97" s="37" t="s">
        <v>32</v>
      </c>
      <c r="B97" s="37"/>
      <c r="C97" s="37"/>
      <c r="D97" s="17">
        <f>D98+D99</f>
        <v>9161.270000000004</v>
      </c>
      <c r="E97" s="7"/>
      <c r="F97" s="8"/>
      <c r="G97" s="8"/>
      <c r="H97" s="8"/>
    </row>
    <row r="98" spans="1:8" ht="15.75" hidden="1" outlineLevel="1">
      <c r="A98" s="38" t="s">
        <v>29</v>
      </c>
      <c r="B98" s="38"/>
      <c r="C98" s="38"/>
      <c r="D98" s="17">
        <v>2963.282000000006</v>
      </c>
      <c r="E98" s="7"/>
      <c r="F98" s="8"/>
      <c r="G98" s="8"/>
      <c r="H98" s="8"/>
    </row>
    <row r="99" spans="1:8" ht="15.75" hidden="1" outlineLevel="1">
      <c r="A99" s="38" t="s">
        <v>31</v>
      </c>
      <c r="B99" s="38"/>
      <c r="C99" s="38"/>
      <c r="D99" s="17">
        <v>6197.987999999998</v>
      </c>
      <c r="E99" s="7"/>
      <c r="F99" s="8"/>
      <c r="G99" s="8"/>
      <c r="H99" s="8"/>
    </row>
    <row r="100" spans="1:8" ht="15.75" hidden="1" outlineLevel="1">
      <c r="A100" s="35" t="s">
        <v>33</v>
      </c>
      <c r="B100" s="35"/>
      <c r="C100" s="35"/>
      <c r="D100" s="35"/>
      <c r="E100" s="35"/>
      <c r="F100" s="35"/>
      <c r="G100" s="35"/>
      <c r="H100" s="17">
        <v>556677.329</v>
      </c>
    </row>
    <row r="101" spans="1:8" ht="15.75" hidden="1" outlineLevel="1">
      <c r="A101" s="35" t="s">
        <v>55</v>
      </c>
      <c r="B101" s="35"/>
      <c r="C101" s="35"/>
      <c r="D101" s="35"/>
      <c r="E101" s="35"/>
      <c r="F101" s="35"/>
      <c r="G101" s="35"/>
      <c r="H101" s="17">
        <v>31688.92</v>
      </c>
    </row>
    <row r="102" spans="1:8" ht="15.75" hidden="1" outlineLevel="1">
      <c r="A102" s="35" t="s">
        <v>36</v>
      </c>
      <c r="B102" s="35"/>
      <c r="C102" s="35"/>
      <c r="D102" s="35"/>
      <c r="E102" s="35"/>
      <c r="F102" s="35"/>
      <c r="G102" s="35"/>
      <c r="H102" s="17">
        <f>E104+E105+E106+E107+E108</f>
        <v>173986.25000000017</v>
      </c>
    </row>
    <row r="103" spans="1:8" ht="15.75" hidden="1" outlineLevel="1">
      <c r="A103" s="35" t="s">
        <v>20</v>
      </c>
      <c r="B103" s="35"/>
      <c r="C103" s="14"/>
      <c r="D103" s="14"/>
      <c r="E103" s="14"/>
      <c r="F103" s="14"/>
      <c r="G103" s="14"/>
      <c r="H103" s="23"/>
    </row>
    <row r="104" spans="1:8" ht="15.75" hidden="1" outlineLevel="1">
      <c r="A104" s="36" t="s">
        <v>37</v>
      </c>
      <c r="B104" s="36"/>
      <c r="C104" s="36"/>
      <c r="D104" s="36"/>
      <c r="E104" s="17">
        <v>9164.968000000004</v>
      </c>
      <c r="G104" s="8"/>
      <c r="H104" s="8"/>
    </row>
    <row r="105" spans="1:8" ht="15.75" hidden="1" outlineLevel="1">
      <c r="A105" s="36" t="s">
        <v>38</v>
      </c>
      <c r="B105" s="36"/>
      <c r="C105" s="36"/>
      <c r="D105" s="36"/>
      <c r="E105" s="21">
        <v>123625.01000000005</v>
      </c>
      <c r="G105" s="8"/>
      <c r="H105" s="8"/>
    </row>
    <row r="106" spans="1:8" ht="15.75" hidden="1" outlineLevel="1">
      <c r="A106" s="36" t="s">
        <v>39</v>
      </c>
      <c r="B106" s="36"/>
      <c r="C106" s="36"/>
      <c r="D106" s="36"/>
      <c r="E106" s="21">
        <v>41196.27200000013</v>
      </c>
      <c r="G106" s="8"/>
      <c r="H106" s="8"/>
    </row>
    <row r="107" spans="1:8" ht="15.75" hidden="1" outlineLevel="1">
      <c r="A107" s="36" t="s">
        <v>40</v>
      </c>
      <c r="B107" s="36"/>
      <c r="C107" s="36"/>
      <c r="D107" s="36"/>
      <c r="E107" s="22">
        <v>0</v>
      </c>
      <c r="G107" s="8"/>
      <c r="H107" s="8"/>
    </row>
    <row r="108" spans="1:8" ht="15.75" hidden="1" outlineLevel="1">
      <c r="A108" s="36" t="s">
        <v>41</v>
      </c>
      <c r="B108" s="36"/>
      <c r="C108" s="36"/>
      <c r="D108" s="36"/>
      <c r="E108" s="22">
        <v>0</v>
      </c>
      <c r="G108" s="8"/>
      <c r="H108" s="8"/>
    </row>
    <row r="109" spans="1:8" ht="15.75" hidden="1" outlineLevel="1">
      <c r="A109" s="35" t="s">
        <v>42</v>
      </c>
      <c r="B109" s="35"/>
      <c r="C109" s="35"/>
      <c r="D109" s="35"/>
      <c r="E109" s="35"/>
      <c r="F109" s="35"/>
      <c r="G109" s="35"/>
      <c r="H109" s="17">
        <v>186505.2</v>
      </c>
    </row>
    <row r="110" spans="1:8" ht="15.75" hidden="1" outlineLevel="1">
      <c r="A110" s="35" t="s">
        <v>43</v>
      </c>
      <c r="B110" s="35"/>
      <c r="C110" s="35"/>
      <c r="D110" s="35"/>
      <c r="E110" s="35"/>
      <c r="F110" s="35"/>
      <c r="G110" s="35"/>
      <c r="H110" s="12">
        <v>0</v>
      </c>
    </row>
    <row r="111" ht="15.75" hidden="1" outlineLevel="1"/>
    <row r="112" spans="1:8" ht="15.75" hidden="1" outlineLevel="1">
      <c r="A112" s="43" t="s">
        <v>57</v>
      </c>
      <c r="B112" s="43"/>
      <c r="C112" s="43"/>
      <c r="D112" s="43"/>
      <c r="E112" s="43"/>
      <c r="F112" s="43"/>
      <c r="G112" s="43"/>
      <c r="H112" s="43"/>
    </row>
    <row r="113" spans="1:8" ht="15.75" hidden="1" outlineLevel="1">
      <c r="A113" s="44" t="s">
        <v>11</v>
      </c>
      <c r="B113" s="44"/>
      <c r="C113" s="44"/>
      <c r="D113" s="44"/>
      <c r="E113" s="44"/>
      <c r="F113" s="44"/>
      <c r="G113" s="44"/>
      <c r="H113" s="12">
        <f>ROUND(H116+H117*H118+H148,2)</f>
        <v>2371.61</v>
      </c>
    </row>
    <row r="114" spans="1:5" ht="15.75" hidden="1" outlineLevel="1">
      <c r="A114" s="7"/>
      <c r="B114" s="7"/>
      <c r="C114" s="13"/>
      <c r="D114" s="13"/>
      <c r="E114" s="13"/>
    </row>
    <row r="115" spans="1:8" ht="15.75" hidden="1" outlineLevel="1">
      <c r="A115" s="44" t="s">
        <v>12</v>
      </c>
      <c r="B115" s="44"/>
      <c r="C115" s="44"/>
      <c r="D115" s="44"/>
      <c r="E115" s="44"/>
      <c r="F115" s="44"/>
      <c r="G115" s="44"/>
      <c r="H115" s="44"/>
    </row>
    <row r="116" spans="1:8" ht="15.75" hidden="1" outlineLevel="1">
      <c r="A116" s="39" t="s">
        <v>13</v>
      </c>
      <c r="B116" s="39"/>
      <c r="C116" s="39"/>
      <c r="D116" s="39"/>
      <c r="E116" s="39"/>
      <c r="F116" s="39"/>
      <c r="G116" s="39"/>
      <c r="H116" s="12">
        <v>1137.77</v>
      </c>
    </row>
    <row r="117" spans="1:8" ht="15.75" hidden="1" outlineLevel="1">
      <c r="A117" s="39" t="s">
        <v>14</v>
      </c>
      <c r="B117" s="39"/>
      <c r="C117" s="39"/>
      <c r="D117" s="39"/>
      <c r="E117" s="39"/>
      <c r="F117" s="39"/>
      <c r="G117" s="39"/>
      <c r="H117" s="12">
        <v>844269.57</v>
      </c>
    </row>
    <row r="118" spans="1:12" ht="15.75" hidden="1" outlineLevel="1">
      <c r="A118" s="39" t="s">
        <v>15</v>
      </c>
      <c r="B118" s="39"/>
      <c r="C118" s="39"/>
      <c r="D118" s="39"/>
      <c r="E118" s="39"/>
      <c r="F118" s="39"/>
      <c r="G118" s="39"/>
      <c r="H118" s="15">
        <f>(H119+H120-(H121+H128))/(H138+H139-(H140+H147))</f>
        <v>0.0014614292268752761</v>
      </c>
      <c r="K118" s="20"/>
      <c r="L118" s="20"/>
    </row>
    <row r="119" spans="1:12" ht="15.75" hidden="1" outlineLevel="1">
      <c r="A119" s="39" t="s">
        <v>16</v>
      </c>
      <c r="B119" s="39"/>
      <c r="C119" s="39"/>
      <c r="D119" s="39"/>
      <c r="E119" s="39"/>
      <c r="F119" s="39"/>
      <c r="G119" s="39"/>
      <c r="H119" s="17">
        <v>921.197</v>
      </c>
      <c r="K119" s="20"/>
      <c r="L119" s="20"/>
    </row>
    <row r="120" spans="1:8" ht="15.75" hidden="1" outlineLevel="1">
      <c r="A120" s="39" t="s">
        <v>17</v>
      </c>
      <c r="B120" s="39"/>
      <c r="C120" s="39"/>
      <c r="D120" s="39"/>
      <c r="E120" s="39"/>
      <c r="F120" s="39"/>
      <c r="G120" s="39"/>
      <c r="H120" s="17">
        <v>49.384</v>
      </c>
    </row>
    <row r="121" spans="1:8" ht="15.75" hidden="1" outlineLevel="1">
      <c r="A121" s="39" t="s">
        <v>18</v>
      </c>
      <c r="B121" s="39"/>
      <c r="C121" s="39"/>
      <c r="D121" s="39"/>
      <c r="E121" s="39"/>
      <c r="F121" s="39"/>
      <c r="G121" s="39"/>
      <c r="H121" s="17">
        <f>E123+E124+E125+E126+E127</f>
        <v>301.51757662669166</v>
      </c>
    </row>
    <row r="122" spans="1:8" ht="15.75" hidden="1" outlineLevel="1">
      <c r="A122" s="39" t="s">
        <v>20</v>
      </c>
      <c r="B122" s="39"/>
      <c r="C122" s="14"/>
      <c r="D122" s="14"/>
      <c r="E122" s="14"/>
      <c r="F122" s="14"/>
      <c r="G122" s="14"/>
      <c r="H122" s="19"/>
    </row>
    <row r="123" spans="1:8" ht="15.75" hidden="1" outlineLevel="1">
      <c r="A123" s="36" t="s">
        <v>21</v>
      </c>
      <c r="B123" s="36"/>
      <c r="C123" s="36"/>
      <c r="D123" s="36"/>
      <c r="E123" s="17">
        <v>26.26140132669167</v>
      </c>
      <c r="G123" s="8"/>
      <c r="H123" s="8"/>
    </row>
    <row r="124" spans="1:8" ht="15.75" hidden="1" outlineLevel="1">
      <c r="A124" s="36" t="s">
        <v>22</v>
      </c>
      <c r="B124" s="36"/>
      <c r="C124" s="36"/>
      <c r="D124" s="36"/>
      <c r="E124" s="21">
        <v>216.3945765</v>
      </c>
      <c r="G124" s="8"/>
      <c r="H124" s="8"/>
    </row>
    <row r="125" spans="1:8" ht="15.75" hidden="1" outlineLevel="1">
      <c r="A125" s="36" t="s">
        <v>23</v>
      </c>
      <c r="B125" s="36"/>
      <c r="C125" s="36"/>
      <c r="D125" s="36"/>
      <c r="E125" s="21">
        <v>58.8615988</v>
      </c>
      <c r="G125" s="8"/>
      <c r="H125" s="8"/>
    </row>
    <row r="126" spans="1:8" ht="15.75" hidden="1" outlineLevel="1">
      <c r="A126" s="36" t="s">
        <v>24</v>
      </c>
      <c r="B126" s="36"/>
      <c r="C126" s="36"/>
      <c r="D126" s="36"/>
      <c r="E126" s="22">
        <v>0</v>
      </c>
      <c r="G126" s="8"/>
      <c r="H126" s="8"/>
    </row>
    <row r="127" spans="1:8" ht="15.75" hidden="1" outlineLevel="1">
      <c r="A127" s="36" t="s">
        <v>25</v>
      </c>
      <c r="B127" s="36"/>
      <c r="C127" s="36"/>
      <c r="D127" s="36"/>
      <c r="E127" s="22">
        <v>0</v>
      </c>
      <c r="G127" s="8"/>
      <c r="H127" s="8"/>
    </row>
    <row r="128" spans="1:8" ht="15.75" hidden="1" outlineLevel="1">
      <c r="A128" s="35" t="s">
        <v>26</v>
      </c>
      <c r="B128" s="35"/>
      <c r="C128" s="35"/>
      <c r="D128" s="35"/>
      <c r="E128" s="35"/>
      <c r="F128" s="35"/>
      <c r="G128" s="35"/>
      <c r="H128" s="17">
        <v>345.2221</v>
      </c>
    </row>
    <row r="129" spans="1:8" ht="15.75" hidden="1" outlineLevel="1">
      <c r="A129" s="35" t="s">
        <v>27</v>
      </c>
      <c r="B129" s="35"/>
      <c r="C129" s="35"/>
      <c r="D129" s="35"/>
      <c r="E129" s="35"/>
      <c r="F129" s="35"/>
      <c r="G129" s="35"/>
      <c r="H129" s="21">
        <f>D131+D135</f>
        <v>10621.865999999998</v>
      </c>
    </row>
    <row r="130" spans="1:8" ht="15.75" hidden="1" outlineLevel="1">
      <c r="A130" s="35" t="s">
        <v>20</v>
      </c>
      <c r="B130" s="35"/>
      <c r="C130" s="14"/>
      <c r="D130" s="14"/>
      <c r="E130" s="14"/>
      <c r="F130" s="14"/>
      <c r="G130" s="14"/>
      <c r="H130" s="23"/>
    </row>
    <row r="131" spans="1:8" ht="15.75" hidden="1" outlineLevel="1">
      <c r="A131" s="37" t="s">
        <v>28</v>
      </c>
      <c r="B131" s="37"/>
      <c r="C131" s="37"/>
      <c r="D131" s="17">
        <f>D132+D133+D134</f>
        <v>3.4800000000000004</v>
      </c>
      <c r="E131" s="7"/>
      <c r="F131" s="8"/>
      <c r="G131" s="8"/>
      <c r="H131" s="8"/>
    </row>
    <row r="132" spans="1:8" ht="15.75" hidden="1" outlineLevel="1">
      <c r="A132" s="38" t="s">
        <v>29</v>
      </c>
      <c r="B132" s="38"/>
      <c r="C132" s="38"/>
      <c r="D132" s="17">
        <v>1.083</v>
      </c>
      <c r="E132" s="7"/>
      <c r="F132" s="8"/>
      <c r="G132" s="8"/>
      <c r="H132" s="8"/>
    </row>
    <row r="133" spans="1:8" ht="15.75" hidden="1" outlineLevel="1">
      <c r="A133" s="38" t="s">
        <v>30</v>
      </c>
      <c r="B133" s="38"/>
      <c r="C133" s="38"/>
      <c r="D133" s="17">
        <v>1.455</v>
      </c>
      <c r="E133" s="7"/>
      <c r="F133" s="8"/>
      <c r="G133" s="8"/>
      <c r="H133" s="8"/>
    </row>
    <row r="134" spans="1:8" ht="15.75" hidden="1" outlineLevel="1">
      <c r="A134" s="38" t="s">
        <v>31</v>
      </c>
      <c r="B134" s="38"/>
      <c r="C134" s="38"/>
      <c r="D134" s="17">
        <v>0.942</v>
      </c>
      <c r="E134" s="7"/>
      <c r="F134" s="8"/>
      <c r="G134" s="8"/>
      <c r="H134" s="8"/>
    </row>
    <row r="135" spans="1:8" ht="15.75" hidden="1" outlineLevel="1">
      <c r="A135" s="37" t="s">
        <v>32</v>
      </c>
      <c r="B135" s="37"/>
      <c r="C135" s="37"/>
      <c r="D135" s="17">
        <f>D136+D137</f>
        <v>10618.385999999999</v>
      </c>
      <c r="E135" s="7"/>
      <c r="F135" s="8"/>
      <c r="G135" s="8"/>
      <c r="H135" s="8"/>
    </row>
    <row r="136" spans="1:8" ht="15.75" hidden="1" outlineLevel="1">
      <c r="A136" s="38" t="s">
        <v>29</v>
      </c>
      <c r="B136" s="38"/>
      <c r="C136" s="38"/>
      <c r="D136" s="17">
        <v>3729.4670000000015</v>
      </c>
      <c r="E136" s="7"/>
      <c r="F136" s="8"/>
      <c r="G136" s="8"/>
      <c r="H136" s="8"/>
    </row>
    <row r="137" spans="1:8" ht="15.75" hidden="1" outlineLevel="1">
      <c r="A137" s="38" t="s">
        <v>31</v>
      </c>
      <c r="B137" s="38"/>
      <c r="C137" s="38"/>
      <c r="D137" s="17">
        <v>6888.918999999997</v>
      </c>
      <c r="E137" s="7"/>
      <c r="F137" s="8"/>
      <c r="G137" s="8"/>
      <c r="H137" s="8"/>
    </row>
    <row r="138" spans="1:8" ht="15.75" hidden="1" outlineLevel="1">
      <c r="A138" s="35" t="s">
        <v>33</v>
      </c>
      <c r="B138" s="35"/>
      <c r="C138" s="35"/>
      <c r="D138" s="35"/>
      <c r="E138" s="35"/>
      <c r="F138" s="35"/>
      <c r="G138" s="35"/>
      <c r="H138" s="17">
        <v>551224.57</v>
      </c>
    </row>
    <row r="139" spans="1:8" ht="15.75" hidden="1" outlineLevel="1">
      <c r="A139" s="35" t="s">
        <v>55</v>
      </c>
      <c r="B139" s="35"/>
      <c r="C139" s="35"/>
      <c r="D139" s="35"/>
      <c r="E139" s="35"/>
      <c r="F139" s="35"/>
      <c r="G139" s="35"/>
      <c r="H139" s="17">
        <v>32051.300000000003</v>
      </c>
    </row>
    <row r="140" spans="1:8" ht="15.75" hidden="1" outlineLevel="1">
      <c r="A140" s="35" t="s">
        <v>36</v>
      </c>
      <c r="B140" s="35"/>
      <c r="C140" s="35"/>
      <c r="D140" s="35"/>
      <c r="E140" s="35"/>
      <c r="F140" s="35"/>
      <c r="G140" s="35"/>
      <c r="H140" s="17">
        <f>E142+E143+E144+E145+E146</f>
        <v>167496.26600000012</v>
      </c>
    </row>
    <row r="141" spans="1:8" ht="15.75" hidden="1" outlineLevel="1">
      <c r="A141" s="35" t="s">
        <v>20</v>
      </c>
      <c r="B141" s="35"/>
      <c r="C141" s="14"/>
      <c r="D141" s="14"/>
      <c r="E141" s="14"/>
      <c r="F141" s="14"/>
      <c r="G141" s="14"/>
      <c r="H141" s="23"/>
    </row>
    <row r="142" spans="1:8" ht="15.75" hidden="1" outlineLevel="1">
      <c r="A142" s="36" t="s">
        <v>37</v>
      </c>
      <c r="B142" s="36"/>
      <c r="C142" s="36"/>
      <c r="D142" s="36"/>
      <c r="E142" s="17">
        <v>10621.865999999998</v>
      </c>
      <c r="G142" s="8"/>
      <c r="H142" s="8"/>
    </row>
    <row r="143" spans="1:8" ht="15.75" hidden="1" outlineLevel="1">
      <c r="A143" s="36" t="s">
        <v>38</v>
      </c>
      <c r="B143" s="36"/>
      <c r="C143" s="36"/>
      <c r="D143" s="36"/>
      <c r="E143" s="21">
        <v>117190.97500000011</v>
      </c>
      <c r="G143" s="8"/>
      <c r="H143" s="8"/>
    </row>
    <row r="144" spans="1:8" ht="15.75" hidden="1" outlineLevel="1">
      <c r="A144" s="36" t="s">
        <v>39</v>
      </c>
      <c r="B144" s="36"/>
      <c r="C144" s="36"/>
      <c r="D144" s="36"/>
      <c r="E144" s="21">
        <v>39683.42500000003</v>
      </c>
      <c r="G144" s="8"/>
      <c r="H144" s="8"/>
    </row>
    <row r="145" spans="1:8" ht="15.75" hidden="1" outlineLevel="1">
      <c r="A145" s="36" t="s">
        <v>40</v>
      </c>
      <c r="B145" s="36"/>
      <c r="C145" s="36"/>
      <c r="D145" s="36"/>
      <c r="E145" s="22">
        <v>0</v>
      </c>
      <c r="G145" s="8"/>
      <c r="H145" s="8"/>
    </row>
    <row r="146" spans="1:8" ht="15.75" hidden="1" outlineLevel="1">
      <c r="A146" s="36" t="s">
        <v>41</v>
      </c>
      <c r="B146" s="36"/>
      <c r="C146" s="36"/>
      <c r="D146" s="36"/>
      <c r="E146" s="22">
        <v>0</v>
      </c>
      <c r="G146" s="8"/>
      <c r="H146" s="8"/>
    </row>
    <row r="147" spans="1:8" ht="15.75" hidden="1" outlineLevel="1">
      <c r="A147" s="35" t="s">
        <v>42</v>
      </c>
      <c r="B147" s="35"/>
      <c r="C147" s="35"/>
      <c r="D147" s="35"/>
      <c r="E147" s="35"/>
      <c r="F147" s="35"/>
      <c r="G147" s="35"/>
      <c r="H147" s="17">
        <v>194187.4</v>
      </c>
    </row>
    <row r="148" spans="1:8" ht="15.75" hidden="1" outlineLevel="1">
      <c r="A148" s="35" t="s">
        <v>43</v>
      </c>
      <c r="B148" s="35"/>
      <c r="C148" s="35"/>
      <c r="D148" s="35"/>
      <c r="E148" s="35"/>
      <c r="F148" s="35"/>
      <c r="G148" s="35"/>
      <c r="H148" s="12">
        <v>0</v>
      </c>
    </row>
    <row r="149" ht="15.75" hidden="1" outlineLevel="1"/>
    <row r="150" spans="1:8" ht="15.75" hidden="1" outlineLevel="1">
      <c r="A150" s="43" t="s">
        <v>58</v>
      </c>
      <c r="B150" s="43"/>
      <c r="C150" s="43"/>
      <c r="D150" s="43"/>
      <c r="E150" s="43"/>
      <c r="F150" s="43"/>
      <c r="G150" s="43"/>
      <c r="H150" s="43"/>
    </row>
    <row r="151" spans="1:8" ht="15.75" hidden="1" outlineLevel="1">
      <c r="A151" s="44" t="s">
        <v>11</v>
      </c>
      <c r="B151" s="44"/>
      <c r="C151" s="44"/>
      <c r="D151" s="44"/>
      <c r="E151" s="44"/>
      <c r="F151" s="44"/>
      <c r="G151" s="44"/>
      <c r="H151" s="12">
        <f>ROUND(H154+H155*H156+H186,2)</f>
        <v>2485.19</v>
      </c>
    </row>
    <row r="152" spans="1:5" ht="15.75" hidden="1" outlineLevel="1">
      <c r="A152" s="7"/>
      <c r="B152" s="7"/>
      <c r="C152" s="13"/>
      <c r="D152" s="13"/>
      <c r="E152" s="13"/>
    </row>
    <row r="153" spans="1:8" ht="15.75" hidden="1" outlineLevel="1">
      <c r="A153" s="44" t="s">
        <v>12</v>
      </c>
      <c r="B153" s="44"/>
      <c r="C153" s="44"/>
      <c r="D153" s="44"/>
      <c r="E153" s="44"/>
      <c r="F153" s="44"/>
      <c r="G153" s="44"/>
      <c r="H153" s="44"/>
    </row>
    <row r="154" spans="1:8" ht="15.75" hidden="1" outlineLevel="1">
      <c r="A154" s="39" t="s">
        <v>13</v>
      </c>
      <c r="B154" s="39"/>
      <c r="C154" s="39"/>
      <c r="D154" s="39"/>
      <c r="E154" s="39"/>
      <c r="F154" s="39"/>
      <c r="G154" s="39"/>
      <c r="H154" s="12">
        <v>1137.97</v>
      </c>
    </row>
    <row r="155" spans="1:8" ht="15.75" hidden="1" outlineLevel="1">
      <c r="A155" s="39" t="s">
        <v>14</v>
      </c>
      <c r="B155" s="39"/>
      <c r="C155" s="39"/>
      <c r="D155" s="39"/>
      <c r="E155" s="39"/>
      <c r="F155" s="39"/>
      <c r="G155" s="39"/>
      <c r="H155" s="12">
        <v>812853.43</v>
      </c>
    </row>
    <row r="156" spans="1:12" ht="15.75" hidden="1" outlineLevel="1">
      <c r="A156" s="39" t="s">
        <v>15</v>
      </c>
      <c r="B156" s="39"/>
      <c r="C156" s="39"/>
      <c r="D156" s="39"/>
      <c r="E156" s="39"/>
      <c r="F156" s="39"/>
      <c r="G156" s="39"/>
      <c r="H156" s="15">
        <f>(H157+H158-(H159+H166))/(H176+H177-(H178+H185))</f>
        <v>0.0016573990202068869</v>
      </c>
      <c r="K156" s="20"/>
      <c r="L156" s="20"/>
    </row>
    <row r="157" spans="1:12" ht="15.75" hidden="1" outlineLevel="1">
      <c r="A157" s="39" t="s">
        <v>16</v>
      </c>
      <c r="B157" s="39"/>
      <c r="C157" s="39"/>
      <c r="D157" s="39"/>
      <c r="E157" s="39"/>
      <c r="F157" s="39"/>
      <c r="G157" s="39"/>
      <c r="H157" s="17">
        <v>925.971</v>
      </c>
      <c r="K157" s="20"/>
      <c r="L157" s="20"/>
    </row>
    <row r="158" spans="1:8" ht="15.75" hidden="1" outlineLevel="1">
      <c r="A158" s="39" t="s">
        <v>17</v>
      </c>
      <c r="B158" s="39"/>
      <c r="C158" s="39"/>
      <c r="D158" s="39"/>
      <c r="E158" s="39"/>
      <c r="F158" s="39"/>
      <c r="G158" s="39"/>
      <c r="H158" s="17">
        <v>46.581</v>
      </c>
    </row>
    <row r="159" spans="1:8" ht="15.75" hidden="1" outlineLevel="1">
      <c r="A159" s="39" t="s">
        <v>18</v>
      </c>
      <c r="B159" s="39"/>
      <c r="C159" s="39"/>
      <c r="D159" s="39"/>
      <c r="E159" s="39"/>
      <c r="F159" s="39"/>
      <c r="G159" s="39"/>
      <c r="H159" s="17">
        <f>E161+E162+E163+E164+E165</f>
        <v>315.64829122496093</v>
      </c>
    </row>
    <row r="160" spans="1:8" ht="15.75" hidden="1" outlineLevel="1">
      <c r="A160" s="39" t="s">
        <v>20</v>
      </c>
      <c r="B160" s="39"/>
      <c r="C160" s="14"/>
      <c r="D160" s="14"/>
      <c r="E160" s="14"/>
      <c r="F160" s="14"/>
      <c r="G160" s="14"/>
      <c r="H160" s="19"/>
    </row>
    <row r="161" spans="1:8" ht="15.75" hidden="1" outlineLevel="1">
      <c r="A161" s="36" t="s">
        <v>21</v>
      </c>
      <c r="B161" s="36"/>
      <c r="C161" s="36"/>
      <c r="D161" s="36"/>
      <c r="E161" s="17">
        <v>21.568649824960907</v>
      </c>
      <c r="G161" s="8"/>
      <c r="H161" s="8"/>
    </row>
    <row r="162" spans="1:8" ht="15.75" hidden="1" outlineLevel="1">
      <c r="A162" s="36" t="s">
        <v>22</v>
      </c>
      <c r="B162" s="36"/>
      <c r="C162" s="36"/>
      <c r="D162" s="36"/>
      <c r="E162" s="21">
        <v>233.98395600000003</v>
      </c>
      <c r="G162" s="8"/>
      <c r="H162" s="8"/>
    </row>
    <row r="163" spans="1:8" ht="15.75" hidden="1" outlineLevel="1">
      <c r="A163" s="36" t="s">
        <v>23</v>
      </c>
      <c r="B163" s="36"/>
      <c r="C163" s="36"/>
      <c r="D163" s="36"/>
      <c r="E163" s="21">
        <v>60.095685399999965</v>
      </c>
      <c r="G163" s="8"/>
      <c r="H163" s="8"/>
    </row>
    <row r="164" spans="1:8" ht="15.75" hidden="1" outlineLevel="1">
      <c r="A164" s="36" t="s">
        <v>24</v>
      </c>
      <c r="B164" s="36"/>
      <c r="C164" s="36"/>
      <c r="D164" s="36"/>
      <c r="E164" s="22">
        <v>0</v>
      </c>
      <c r="G164" s="8"/>
      <c r="H164" s="8"/>
    </row>
    <row r="165" spans="1:8" ht="15.75" hidden="1" outlineLevel="1">
      <c r="A165" s="36" t="s">
        <v>25</v>
      </c>
      <c r="B165" s="36"/>
      <c r="C165" s="36"/>
      <c r="D165" s="36"/>
      <c r="E165" s="22">
        <v>0</v>
      </c>
      <c r="G165" s="8"/>
      <c r="H165" s="8"/>
    </row>
    <row r="166" spans="1:8" ht="15.75" hidden="1" outlineLevel="1">
      <c r="A166" s="35" t="s">
        <v>26</v>
      </c>
      <c r="B166" s="35"/>
      <c r="C166" s="35"/>
      <c r="D166" s="35"/>
      <c r="E166" s="35"/>
      <c r="F166" s="35"/>
      <c r="G166" s="35"/>
      <c r="H166" s="17">
        <v>327.5395</v>
      </c>
    </row>
    <row r="167" spans="1:8" ht="15.75" hidden="1" outlineLevel="1">
      <c r="A167" s="35" t="s">
        <v>27</v>
      </c>
      <c r="B167" s="35"/>
      <c r="C167" s="35"/>
      <c r="D167" s="35"/>
      <c r="E167" s="35"/>
      <c r="F167" s="35"/>
      <c r="G167" s="35"/>
      <c r="H167" s="21">
        <f>D169+D173</f>
        <v>8762.735999999995</v>
      </c>
    </row>
    <row r="168" spans="1:8" ht="15.75" hidden="1" outlineLevel="1">
      <c r="A168" s="35" t="s">
        <v>20</v>
      </c>
      <c r="B168" s="35"/>
      <c r="C168" s="14"/>
      <c r="D168" s="14"/>
      <c r="E168" s="14"/>
      <c r="F168" s="14"/>
      <c r="G168" s="14"/>
      <c r="H168" s="23"/>
    </row>
    <row r="169" spans="1:8" ht="15.75" hidden="1" outlineLevel="1">
      <c r="A169" s="37" t="s">
        <v>28</v>
      </c>
      <c r="B169" s="37"/>
      <c r="C169" s="37"/>
      <c r="D169" s="17">
        <f>D170+D171+D172</f>
        <v>3.4579999999999997</v>
      </c>
      <c r="E169" s="7"/>
      <c r="F169" s="8"/>
      <c r="G169" s="8"/>
      <c r="H169" s="8"/>
    </row>
    <row r="170" spans="1:8" ht="15.75" hidden="1" outlineLevel="1">
      <c r="A170" s="38" t="s">
        <v>29</v>
      </c>
      <c r="B170" s="38"/>
      <c r="C170" s="38"/>
      <c r="D170" s="17">
        <v>0.993</v>
      </c>
      <c r="E170" s="7"/>
      <c r="F170" s="8"/>
      <c r="G170" s="8"/>
      <c r="H170" s="8"/>
    </row>
    <row r="171" spans="1:8" ht="15.75" hidden="1" outlineLevel="1">
      <c r="A171" s="38" t="s">
        <v>30</v>
      </c>
      <c r="B171" s="38"/>
      <c r="C171" s="38"/>
      <c r="D171" s="17">
        <v>1.553</v>
      </c>
      <c r="E171" s="7"/>
      <c r="F171" s="8"/>
      <c r="G171" s="8"/>
      <c r="H171" s="8"/>
    </row>
    <row r="172" spans="1:8" ht="15.75" hidden="1" outlineLevel="1">
      <c r="A172" s="38" t="s">
        <v>31</v>
      </c>
      <c r="B172" s="38"/>
      <c r="C172" s="38"/>
      <c r="D172" s="17">
        <v>0.912</v>
      </c>
      <c r="E172" s="7"/>
      <c r="F172" s="8"/>
      <c r="G172" s="8"/>
      <c r="H172" s="8"/>
    </row>
    <row r="173" spans="1:8" ht="15.75" hidden="1" outlineLevel="1">
      <c r="A173" s="37" t="s">
        <v>32</v>
      </c>
      <c r="B173" s="37"/>
      <c r="C173" s="37"/>
      <c r="D173" s="17">
        <f>D174+D175</f>
        <v>8759.277999999995</v>
      </c>
      <c r="E173" s="7"/>
      <c r="F173" s="8"/>
      <c r="G173" s="8"/>
      <c r="H173" s="8"/>
    </row>
    <row r="174" spans="1:8" ht="15.75" hidden="1" outlineLevel="1">
      <c r="A174" s="38" t="s">
        <v>29</v>
      </c>
      <c r="B174" s="38"/>
      <c r="C174" s="38"/>
      <c r="D174" s="17">
        <v>3085.343000000003</v>
      </c>
      <c r="E174" s="7"/>
      <c r="F174" s="8"/>
      <c r="G174" s="8"/>
      <c r="H174" s="8"/>
    </row>
    <row r="175" spans="1:8" ht="15.75" hidden="1" outlineLevel="1">
      <c r="A175" s="38" t="s">
        <v>31</v>
      </c>
      <c r="B175" s="38"/>
      <c r="C175" s="38"/>
      <c r="D175" s="17">
        <v>5673.934999999991</v>
      </c>
      <c r="E175" s="7"/>
      <c r="F175" s="8"/>
      <c r="G175" s="8"/>
      <c r="H175" s="8"/>
    </row>
    <row r="176" spans="1:8" ht="15.75" hidden="1" outlineLevel="1">
      <c r="A176" s="35" t="s">
        <v>33</v>
      </c>
      <c r="B176" s="35"/>
      <c r="C176" s="35"/>
      <c r="D176" s="35"/>
      <c r="E176" s="35"/>
      <c r="F176" s="35"/>
      <c r="G176" s="35"/>
      <c r="H176" s="17">
        <v>516804.11</v>
      </c>
    </row>
    <row r="177" spans="1:8" ht="15.75" hidden="1" outlineLevel="1">
      <c r="A177" s="35" t="s">
        <v>55</v>
      </c>
      <c r="B177" s="35"/>
      <c r="C177" s="35"/>
      <c r="D177" s="35"/>
      <c r="E177" s="35"/>
      <c r="F177" s="35"/>
      <c r="G177" s="35"/>
      <c r="H177" s="17">
        <v>29166.389</v>
      </c>
    </row>
    <row r="178" spans="1:8" ht="15.75" hidden="1" outlineLevel="1">
      <c r="A178" s="35" t="s">
        <v>36</v>
      </c>
      <c r="B178" s="35"/>
      <c r="C178" s="35"/>
      <c r="D178" s="35"/>
      <c r="E178" s="35"/>
      <c r="F178" s="35"/>
      <c r="G178" s="35"/>
      <c r="H178" s="17">
        <f>E180+E181+E182+E183+E184</f>
        <v>163005.95399999997</v>
      </c>
    </row>
    <row r="179" spans="1:8" ht="15.75" hidden="1" outlineLevel="1">
      <c r="A179" s="35" t="s">
        <v>20</v>
      </c>
      <c r="B179" s="35"/>
      <c r="C179" s="14"/>
      <c r="D179" s="14"/>
      <c r="E179" s="14"/>
      <c r="F179" s="14"/>
      <c r="G179" s="14"/>
      <c r="H179" s="23"/>
    </row>
    <row r="180" spans="1:8" ht="15.75" hidden="1" outlineLevel="1">
      <c r="A180" s="36" t="s">
        <v>37</v>
      </c>
      <c r="B180" s="36"/>
      <c r="C180" s="36"/>
      <c r="D180" s="36"/>
      <c r="E180" s="17">
        <v>8762.735999999995</v>
      </c>
      <c r="G180" s="8"/>
      <c r="H180" s="8"/>
    </row>
    <row r="181" spans="1:8" ht="15.75" hidden="1" outlineLevel="1">
      <c r="A181" s="36" t="s">
        <v>38</v>
      </c>
      <c r="B181" s="36"/>
      <c r="C181" s="36"/>
      <c r="D181" s="36"/>
      <c r="E181" s="21">
        <v>116842.60600000003</v>
      </c>
      <c r="G181" s="8"/>
      <c r="H181" s="8"/>
    </row>
    <row r="182" spans="1:8" ht="15.75" hidden="1" outlineLevel="1">
      <c r="A182" s="36" t="s">
        <v>39</v>
      </c>
      <c r="B182" s="36"/>
      <c r="C182" s="36"/>
      <c r="D182" s="36"/>
      <c r="E182" s="21">
        <v>37400.61199999996</v>
      </c>
      <c r="G182" s="8"/>
      <c r="H182" s="8"/>
    </row>
    <row r="183" spans="1:8" ht="15.75" hidden="1" outlineLevel="1">
      <c r="A183" s="36" t="s">
        <v>40</v>
      </c>
      <c r="B183" s="36"/>
      <c r="C183" s="36"/>
      <c r="D183" s="36"/>
      <c r="E183" s="22">
        <v>0</v>
      </c>
      <c r="G183" s="8"/>
      <c r="H183" s="8"/>
    </row>
    <row r="184" spans="1:8" ht="15.75" hidden="1" outlineLevel="1">
      <c r="A184" s="36" t="s">
        <v>41</v>
      </c>
      <c r="B184" s="36"/>
      <c r="C184" s="36"/>
      <c r="D184" s="36"/>
      <c r="E184" s="22">
        <v>0</v>
      </c>
      <c r="G184" s="8"/>
      <c r="H184" s="8"/>
    </row>
    <row r="185" spans="1:8" ht="15.75" hidden="1" outlineLevel="1">
      <c r="A185" s="35" t="s">
        <v>42</v>
      </c>
      <c r="B185" s="35"/>
      <c r="C185" s="35"/>
      <c r="D185" s="35"/>
      <c r="E185" s="35"/>
      <c r="F185" s="35"/>
      <c r="G185" s="35"/>
      <c r="H185" s="17">
        <v>184241</v>
      </c>
    </row>
    <row r="186" spans="1:8" ht="15.75" hidden="1" outlineLevel="1">
      <c r="A186" s="35" t="s">
        <v>43</v>
      </c>
      <c r="B186" s="35"/>
      <c r="C186" s="35"/>
      <c r="D186" s="35"/>
      <c r="E186" s="35"/>
      <c r="F186" s="35"/>
      <c r="G186" s="35"/>
      <c r="H186" s="12">
        <v>0</v>
      </c>
    </row>
    <row r="187" ht="15.75" hidden="1" outlineLevel="1"/>
    <row r="188" spans="1:8" ht="15.75" hidden="1" outlineLevel="1">
      <c r="A188" s="43" t="s">
        <v>59</v>
      </c>
      <c r="B188" s="43"/>
      <c r="C188" s="43"/>
      <c r="D188" s="43"/>
      <c r="E188" s="43"/>
      <c r="F188" s="43"/>
      <c r="G188" s="43"/>
      <c r="H188" s="43"/>
    </row>
    <row r="189" spans="1:8" ht="15.75" hidden="1" outlineLevel="1">
      <c r="A189" s="44" t="s">
        <v>11</v>
      </c>
      <c r="B189" s="44"/>
      <c r="C189" s="44"/>
      <c r="D189" s="44"/>
      <c r="E189" s="44"/>
      <c r="F189" s="44"/>
      <c r="G189" s="44"/>
      <c r="H189" s="12">
        <f>ROUND(H192+H193*H194+H224,2)</f>
        <v>2325.17</v>
      </c>
    </row>
    <row r="190" spans="1:5" ht="15.75" hidden="1" outlineLevel="1">
      <c r="A190" s="7"/>
      <c r="B190" s="7"/>
      <c r="C190" s="13"/>
      <c r="D190" s="13"/>
      <c r="E190" s="13"/>
    </row>
    <row r="191" spans="1:8" ht="15.75" hidden="1" outlineLevel="1">
      <c r="A191" s="44" t="s">
        <v>12</v>
      </c>
      <c r="B191" s="44"/>
      <c r="C191" s="44"/>
      <c r="D191" s="44"/>
      <c r="E191" s="44"/>
      <c r="F191" s="44"/>
      <c r="G191" s="44"/>
      <c r="H191" s="44"/>
    </row>
    <row r="192" spans="1:8" ht="15.75" hidden="1" outlineLevel="1">
      <c r="A192" s="39" t="s">
        <v>13</v>
      </c>
      <c r="B192" s="39"/>
      <c r="C192" s="39"/>
      <c r="D192" s="39"/>
      <c r="E192" s="39"/>
      <c r="F192" s="39"/>
      <c r="G192" s="39"/>
      <c r="H192" s="12">
        <v>1152.25</v>
      </c>
    </row>
    <row r="193" spans="1:8" ht="15.75" hidden="1" outlineLevel="1">
      <c r="A193" s="39" t="s">
        <v>14</v>
      </c>
      <c r="B193" s="39"/>
      <c r="C193" s="39"/>
      <c r="D193" s="39"/>
      <c r="E193" s="39"/>
      <c r="F193" s="39"/>
      <c r="G193" s="39"/>
      <c r="H193" s="12">
        <v>849280.98</v>
      </c>
    </row>
    <row r="194" spans="1:12" ht="15.75" hidden="1" outlineLevel="1">
      <c r="A194" s="39" t="s">
        <v>15</v>
      </c>
      <c r="B194" s="39"/>
      <c r="C194" s="39"/>
      <c r="D194" s="39"/>
      <c r="E194" s="39"/>
      <c r="F194" s="39"/>
      <c r="G194" s="39"/>
      <c r="H194" s="15">
        <f>(H195+H196-(H197+H204))/(H214+H215-(H216+H223))</f>
        <v>0.0013810703019208935</v>
      </c>
      <c r="K194" s="20"/>
      <c r="L194" s="20"/>
    </row>
    <row r="195" spans="1:12" ht="15.75" hidden="1" outlineLevel="1">
      <c r="A195" s="39" t="s">
        <v>16</v>
      </c>
      <c r="B195" s="39"/>
      <c r="C195" s="39"/>
      <c r="D195" s="39"/>
      <c r="E195" s="39"/>
      <c r="F195" s="39"/>
      <c r="G195" s="39"/>
      <c r="H195" s="17">
        <v>827.556</v>
      </c>
      <c r="K195" s="20"/>
      <c r="L195" s="20"/>
    </row>
    <row r="196" spans="1:8" ht="15.75" hidden="1" outlineLevel="1">
      <c r="A196" s="39" t="s">
        <v>17</v>
      </c>
      <c r="B196" s="39"/>
      <c r="C196" s="39"/>
      <c r="D196" s="39"/>
      <c r="E196" s="39"/>
      <c r="F196" s="39"/>
      <c r="G196" s="39"/>
      <c r="H196" s="17">
        <v>38.224999999999994</v>
      </c>
    </row>
    <row r="197" spans="1:8" ht="15.75" hidden="1" outlineLevel="1">
      <c r="A197" s="39" t="s">
        <v>18</v>
      </c>
      <c r="B197" s="39"/>
      <c r="C197" s="39"/>
      <c r="D197" s="39"/>
      <c r="E197" s="39"/>
      <c r="F197" s="39"/>
      <c r="G197" s="39"/>
      <c r="H197" s="17">
        <f>E199+E200+E201+E202+E203</f>
        <v>278.97483403292017</v>
      </c>
    </row>
    <row r="198" spans="1:8" ht="15.75" hidden="1" outlineLevel="1">
      <c r="A198" s="39" t="s">
        <v>20</v>
      </c>
      <c r="B198" s="39"/>
      <c r="C198" s="14"/>
      <c r="D198" s="14"/>
      <c r="E198" s="14"/>
      <c r="F198" s="14"/>
      <c r="G198" s="14"/>
      <c r="H198" s="19"/>
    </row>
    <row r="199" spans="1:8" ht="15.75" hidden="1" outlineLevel="1">
      <c r="A199" s="36" t="s">
        <v>21</v>
      </c>
      <c r="B199" s="36"/>
      <c r="C199" s="36"/>
      <c r="D199" s="36"/>
      <c r="E199" s="17">
        <v>17.811232432920292</v>
      </c>
      <c r="G199" s="8"/>
      <c r="H199" s="8"/>
    </row>
    <row r="200" spans="1:8" ht="15.75" hidden="1" outlineLevel="1">
      <c r="A200" s="36" t="s">
        <v>22</v>
      </c>
      <c r="B200" s="36"/>
      <c r="C200" s="36"/>
      <c r="D200" s="36"/>
      <c r="E200" s="21">
        <v>205.99914229999985</v>
      </c>
      <c r="G200" s="8"/>
      <c r="H200" s="8"/>
    </row>
    <row r="201" spans="1:8" ht="15.75" hidden="1" outlineLevel="1">
      <c r="A201" s="36" t="s">
        <v>23</v>
      </c>
      <c r="B201" s="36"/>
      <c r="C201" s="36"/>
      <c r="D201" s="36"/>
      <c r="E201" s="21">
        <v>55.16445930000005</v>
      </c>
      <c r="G201" s="8"/>
      <c r="H201" s="8"/>
    </row>
    <row r="202" spans="1:8" ht="15.75" hidden="1" outlineLevel="1">
      <c r="A202" s="36" t="s">
        <v>24</v>
      </c>
      <c r="B202" s="36"/>
      <c r="C202" s="36"/>
      <c r="D202" s="36"/>
      <c r="E202" s="22">
        <v>0</v>
      </c>
      <c r="G202" s="8"/>
      <c r="H202" s="8"/>
    </row>
    <row r="203" spans="1:8" ht="15.75" hidden="1" outlineLevel="1">
      <c r="A203" s="36" t="s">
        <v>25</v>
      </c>
      <c r="B203" s="36"/>
      <c r="C203" s="36"/>
      <c r="D203" s="36"/>
      <c r="E203" s="22">
        <v>0</v>
      </c>
      <c r="G203" s="8"/>
      <c r="H203" s="8"/>
    </row>
    <row r="204" spans="1:8" ht="15.75" hidden="1" outlineLevel="1">
      <c r="A204" s="35" t="s">
        <v>26</v>
      </c>
      <c r="B204" s="35"/>
      <c r="C204" s="35"/>
      <c r="D204" s="35"/>
      <c r="E204" s="35"/>
      <c r="F204" s="35"/>
      <c r="G204" s="35"/>
      <c r="H204" s="17">
        <v>292.1068</v>
      </c>
    </row>
    <row r="205" spans="1:8" ht="15.75" hidden="1" outlineLevel="1">
      <c r="A205" s="35" t="s">
        <v>27</v>
      </c>
      <c r="B205" s="35"/>
      <c r="C205" s="35"/>
      <c r="D205" s="35"/>
      <c r="E205" s="35"/>
      <c r="F205" s="35"/>
      <c r="G205" s="35"/>
      <c r="H205" s="21">
        <f>D207+D211</f>
        <v>7718.769000000002</v>
      </c>
    </row>
    <row r="206" spans="1:8" ht="15.75" hidden="1" outlineLevel="1">
      <c r="A206" s="35" t="s">
        <v>20</v>
      </c>
      <c r="B206" s="35"/>
      <c r="C206" s="14"/>
      <c r="D206" s="14"/>
      <c r="E206" s="14"/>
      <c r="F206" s="14"/>
      <c r="G206" s="14"/>
      <c r="H206" s="23"/>
    </row>
    <row r="207" spans="1:8" ht="15.75" hidden="1" outlineLevel="1">
      <c r="A207" s="37" t="s">
        <v>28</v>
      </c>
      <c r="B207" s="37"/>
      <c r="C207" s="37"/>
      <c r="D207" s="17">
        <f>D208+D209+D210</f>
        <v>3.044</v>
      </c>
      <c r="E207" s="7"/>
      <c r="F207" s="8"/>
      <c r="G207" s="8"/>
      <c r="H207" s="8"/>
    </row>
    <row r="208" spans="1:8" ht="15.75" hidden="1" outlineLevel="1">
      <c r="A208" s="38" t="s">
        <v>29</v>
      </c>
      <c r="B208" s="38"/>
      <c r="C208" s="38"/>
      <c r="D208" s="17">
        <v>0.868</v>
      </c>
      <c r="E208" s="7"/>
      <c r="F208" s="8"/>
      <c r="G208" s="8"/>
      <c r="H208" s="8"/>
    </row>
    <row r="209" spans="1:8" ht="15.75" hidden="1" outlineLevel="1">
      <c r="A209" s="38" t="s">
        <v>30</v>
      </c>
      <c r="B209" s="38"/>
      <c r="C209" s="38"/>
      <c r="D209" s="17">
        <v>1.377</v>
      </c>
      <c r="E209" s="7"/>
      <c r="F209" s="8"/>
      <c r="G209" s="8"/>
      <c r="H209" s="8"/>
    </row>
    <row r="210" spans="1:8" ht="15.75" hidden="1" outlineLevel="1">
      <c r="A210" s="38" t="s">
        <v>31</v>
      </c>
      <c r="B210" s="38"/>
      <c r="C210" s="38"/>
      <c r="D210" s="17">
        <v>0.799</v>
      </c>
      <c r="E210" s="7"/>
      <c r="F210" s="8"/>
      <c r="G210" s="8"/>
      <c r="H210" s="8"/>
    </row>
    <row r="211" spans="1:8" ht="15.75" hidden="1" outlineLevel="1">
      <c r="A211" s="37" t="s">
        <v>32</v>
      </c>
      <c r="B211" s="37"/>
      <c r="C211" s="37"/>
      <c r="D211" s="17">
        <f>D212+D213</f>
        <v>7715.725000000002</v>
      </c>
      <c r="E211" s="7"/>
      <c r="F211" s="8"/>
      <c r="G211" s="8"/>
      <c r="H211" s="8"/>
    </row>
    <row r="212" spans="1:8" ht="15.75" hidden="1" outlineLevel="1">
      <c r="A212" s="38" t="s">
        <v>29</v>
      </c>
      <c r="B212" s="38"/>
      <c r="C212" s="38"/>
      <c r="D212" s="17">
        <v>3012.6120000000014</v>
      </c>
      <c r="E212" s="7"/>
      <c r="F212" s="8"/>
      <c r="G212" s="8"/>
      <c r="H212" s="8"/>
    </row>
    <row r="213" spans="1:8" ht="15.75" hidden="1" outlineLevel="1">
      <c r="A213" s="38" t="s">
        <v>31</v>
      </c>
      <c r="B213" s="38"/>
      <c r="C213" s="38"/>
      <c r="D213" s="17">
        <v>4703.113000000001</v>
      </c>
      <c r="E213" s="7"/>
      <c r="F213" s="8"/>
      <c r="G213" s="8"/>
      <c r="H213" s="8"/>
    </row>
    <row r="214" spans="1:8" ht="15.75" hidden="1" outlineLevel="1">
      <c r="A214" s="35" t="s">
        <v>33</v>
      </c>
      <c r="B214" s="35"/>
      <c r="C214" s="35"/>
      <c r="D214" s="35"/>
      <c r="E214" s="35"/>
      <c r="F214" s="35"/>
      <c r="G214" s="35"/>
      <c r="H214" s="17">
        <v>518685.542</v>
      </c>
    </row>
    <row r="215" spans="1:8" ht="15.75" hidden="1" outlineLevel="1">
      <c r="A215" s="35" t="s">
        <v>55</v>
      </c>
      <c r="B215" s="35"/>
      <c r="C215" s="35"/>
      <c r="D215" s="35"/>
      <c r="E215" s="35"/>
      <c r="F215" s="35"/>
      <c r="G215" s="35"/>
      <c r="H215" s="17">
        <v>26391.217</v>
      </c>
    </row>
    <row r="216" spans="1:8" ht="15.75" hidden="1" outlineLevel="1">
      <c r="A216" s="35" t="s">
        <v>36</v>
      </c>
      <c r="B216" s="35"/>
      <c r="C216" s="35"/>
      <c r="D216" s="35"/>
      <c r="E216" s="35"/>
      <c r="F216" s="35"/>
      <c r="G216" s="35"/>
      <c r="H216" s="17">
        <f>E218+E219+E220+E221+E222</f>
        <v>167381.89099999992</v>
      </c>
    </row>
    <row r="217" spans="1:8" ht="15.75" hidden="1" outlineLevel="1">
      <c r="A217" s="35" t="s">
        <v>20</v>
      </c>
      <c r="B217" s="35"/>
      <c r="C217" s="14"/>
      <c r="D217" s="14"/>
      <c r="E217" s="14"/>
      <c r="F217" s="14"/>
      <c r="G217" s="14"/>
      <c r="H217" s="23"/>
    </row>
    <row r="218" spans="1:8" ht="15.75" hidden="1" outlineLevel="1">
      <c r="A218" s="36" t="s">
        <v>37</v>
      </c>
      <c r="B218" s="36"/>
      <c r="C218" s="36"/>
      <c r="D218" s="36"/>
      <c r="E218" s="17">
        <v>7718.769000000002</v>
      </c>
      <c r="G218" s="8"/>
      <c r="H218" s="8"/>
    </row>
    <row r="219" spans="1:8" ht="15.75" hidden="1" outlineLevel="1">
      <c r="A219" s="36" t="s">
        <v>38</v>
      </c>
      <c r="B219" s="36"/>
      <c r="C219" s="36"/>
      <c r="D219" s="36"/>
      <c r="E219" s="21">
        <v>121004.90499999996</v>
      </c>
      <c r="G219" s="8"/>
      <c r="H219" s="8"/>
    </row>
    <row r="220" spans="1:8" ht="15.75" hidden="1" outlineLevel="1">
      <c r="A220" s="36" t="s">
        <v>39</v>
      </c>
      <c r="B220" s="36"/>
      <c r="C220" s="36"/>
      <c r="D220" s="36"/>
      <c r="E220" s="21">
        <v>38658.21699999997</v>
      </c>
      <c r="G220" s="8"/>
      <c r="H220" s="8"/>
    </row>
    <row r="221" spans="1:8" ht="15.75" hidden="1" outlineLevel="1">
      <c r="A221" s="36" t="s">
        <v>40</v>
      </c>
      <c r="B221" s="36"/>
      <c r="C221" s="36"/>
      <c r="D221" s="36"/>
      <c r="E221" s="22">
        <v>0</v>
      </c>
      <c r="G221" s="8"/>
      <c r="H221" s="8"/>
    </row>
    <row r="222" spans="1:8" ht="15.75" hidden="1" outlineLevel="1">
      <c r="A222" s="36" t="s">
        <v>41</v>
      </c>
      <c r="B222" s="36"/>
      <c r="C222" s="36"/>
      <c r="D222" s="36"/>
      <c r="E222" s="22">
        <v>0</v>
      </c>
      <c r="G222" s="8"/>
      <c r="H222" s="8"/>
    </row>
    <row r="223" spans="1:8" ht="15.75" hidden="1" outlineLevel="1">
      <c r="A223" s="35" t="s">
        <v>42</v>
      </c>
      <c r="B223" s="35"/>
      <c r="C223" s="35"/>
      <c r="D223" s="35"/>
      <c r="E223" s="35"/>
      <c r="F223" s="35"/>
      <c r="G223" s="35"/>
      <c r="H223" s="17">
        <v>164310.1</v>
      </c>
    </row>
    <row r="224" spans="1:8" ht="15.75" hidden="1" outlineLevel="1">
      <c r="A224" s="35" t="s">
        <v>43</v>
      </c>
      <c r="B224" s="35"/>
      <c r="C224" s="35"/>
      <c r="D224" s="35"/>
      <c r="E224" s="35"/>
      <c r="F224" s="35"/>
      <c r="G224" s="35"/>
      <c r="H224" s="12">
        <v>0</v>
      </c>
    </row>
    <row r="225" ht="15.75" hidden="1" outlineLevel="1"/>
    <row r="226" spans="1:8" ht="15.75" hidden="1" outlineLevel="1">
      <c r="A226" s="43" t="s">
        <v>60</v>
      </c>
      <c r="B226" s="43"/>
      <c r="C226" s="43"/>
      <c r="D226" s="43"/>
      <c r="E226" s="43"/>
      <c r="F226" s="43"/>
      <c r="G226" s="43"/>
      <c r="H226" s="43"/>
    </row>
    <row r="227" spans="1:8" ht="15.75" hidden="1" outlineLevel="1">
      <c r="A227" s="44" t="s">
        <v>11</v>
      </c>
      <c r="B227" s="44"/>
      <c r="C227" s="44"/>
      <c r="D227" s="44"/>
      <c r="E227" s="44"/>
      <c r="F227" s="44"/>
      <c r="G227" s="44"/>
      <c r="H227" s="12">
        <f>ROUND(H230+H231*H232+H262,2)</f>
        <v>2396.47</v>
      </c>
    </row>
    <row r="228" spans="1:5" ht="15.75" hidden="1" outlineLevel="1">
      <c r="A228" s="7"/>
      <c r="B228" s="7"/>
      <c r="C228" s="13"/>
      <c r="D228" s="13"/>
      <c r="E228" s="13"/>
    </row>
    <row r="229" spans="1:8" ht="15.75" hidden="1" outlineLevel="1">
      <c r="A229" s="44" t="s">
        <v>12</v>
      </c>
      <c r="B229" s="44"/>
      <c r="C229" s="44"/>
      <c r="D229" s="44"/>
      <c r="E229" s="44"/>
      <c r="F229" s="44"/>
      <c r="G229" s="44"/>
      <c r="H229" s="44"/>
    </row>
    <row r="230" spans="1:8" ht="15.75" hidden="1" outlineLevel="1">
      <c r="A230" s="39" t="s">
        <v>13</v>
      </c>
      <c r="B230" s="39"/>
      <c r="C230" s="39"/>
      <c r="D230" s="39"/>
      <c r="E230" s="39"/>
      <c r="F230" s="39"/>
      <c r="G230" s="39"/>
      <c r="H230" s="12">
        <v>1061.05</v>
      </c>
    </row>
    <row r="231" spans="1:8" ht="15.75" hidden="1" outlineLevel="1">
      <c r="A231" s="39" t="s">
        <v>14</v>
      </c>
      <c r="B231" s="39"/>
      <c r="C231" s="39"/>
      <c r="D231" s="39"/>
      <c r="E231" s="39"/>
      <c r="F231" s="39"/>
      <c r="G231" s="39"/>
      <c r="H231" s="12">
        <v>916307.46</v>
      </c>
    </row>
    <row r="232" spans="1:12" ht="15.75" hidden="1" outlineLevel="1">
      <c r="A232" s="39" t="s">
        <v>15</v>
      </c>
      <c r="B232" s="39"/>
      <c r="C232" s="39"/>
      <c r="D232" s="39"/>
      <c r="E232" s="39"/>
      <c r="F232" s="39"/>
      <c r="G232" s="39"/>
      <c r="H232" s="15">
        <f>(H233+H234-(H235+H242))/(H252+H253-(H254+H261))</f>
        <v>0.0014573901708387802</v>
      </c>
      <c r="K232" s="20"/>
      <c r="L232" s="20"/>
    </row>
    <row r="233" spans="1:12" ht="15.75" hidden="1" outlineLevel="1">
      <c r="A233" s="39" t="s">
        <v>16</v>
      </c>
      <c r="B233" s="39"/>
      <c r="C233" s="39"/>
      <c r="D233" s="39"/>
      <c r="E233" s="39"/>
      <c r="F233" s="39"/>
      <c r="G233" s="39"/>
      <c r="H233" s="17">
        <v>728.098</v>
      </c>
      <c r="K233" s="20"/>
      <c r="L233" s="20"/>
    </row>
    <row r="234" spans="1:8" ht="15.75" hidden="1" outlineLevel="1">
      <c r="A234" s="39" t="s">
        <v>17</v>
      </c>
      <c r="B234" s="39"/>
      <c r="C234" s="39"/>
      <c r="D234" s="39"/>
      <c r="E234" s="39"/>
      <c r="F234" s="39"/>
      <c r="G234" s="39"/>
      <c r="H234" s="17">
        <v>26.42</v>
      </c>
    </row>
    <row r="235" spans="1:8" ht="15.75" hidden="1" outlineLevel="1">
      <c r="A235" s="39" t="s">
        <v>18</v>
      </c>
      <c r="B235" s="39"/>
      <c r="C235" s="39"/>
      <c r="D235" s="39"/>
      <c r="E235" s="39"/>
      <c r="F235" s="39"/>
      <c r="G235" s="39"/>
      <c r="H235" s="17">
        <f>E237+E238+E239+E240+E241</f>
        <v>248.8460347136304</v>
      </c>
    </row>
    <row r="236" spans="1:8" ht="15.75" hidden="1" outlineLevel="1">
      <c r="A236" s="39" t="s">
        <v>20</v>
      </c>
      <c r="B236" s="39"/>
      <c r="C236" s="14"/>
      <c r="D236" s="14"/>
      <c r="E236" s="14"/>
      <c r="F236" s="14"/>
      <c r="G236" s="14"/>
      <c r="H236" s="19"/>
    </row>
    <row r="237" spans="1:8" ht="15.75" hidden="1" outlineLevel="1">
      <c r="A237" s="36" t="s">
        <v>21</v>
      </c>
      <c r="B237" s="36"/>
      <c r="C237" s="36"/>
      <c r="D237" s="36"/>
      <c r="E237" s="17">
        <v>14.076816913630637</v>
      </c>
      <c r="G237" s="8"/>
      <c r="H237" s="8"/>
    </row>
    <row r="238" spans="1:8" ht="15.75" hidden="1" outlineLevel="1">
      <c r="A238" s="36" t="s">
        <v>22</v>
      </c>
      <c r="B238" s="36"/>
      <c r="C238" s="36"/>
      <c r="D238" s="36"/>
      <c r="E238" s="21">
        <v>183.98476609999977</v>
      </c>
      <c r="G238" s="8"/>
      <c r="H238" s="8"/>
    </row>
    <row r="239" spans="1:8" ht="15.75" hidden="1" outlineLevel="1">
      <c r="A239" s="36" t="s">
        <v>23</v>
      </c>
      <c r="B239" s="36"/>
      <c r="C239" s="36"/>
      <c r="D239" s="36"/>
      <c r="E239" s="21">
        <v>50.78445169999997</v>
      </c>
      <c r="G239" s="8"/>
      <c r="H239" s="8"/>
    </row>
    <row r="240" spans="1:8" ht="15.75" hidden="1" outlineLevel="1">
      <c r="A240" s="36" t="s">
        <v>24</v>
      </c>
      <c r="B240" s="36"/>
      <c r="C240" s="36"/>
      <c r="D240" s="36"/>
      <c r="E240" s="22">
        <v>0</v>
      </c>
      <c r="G240" s="8"/>
      <c r="H240" s="8"/>
    </row>
    <row r="241" spans="1:8" ht="15.75" hidden="1" outlineLevel="1">
      <c r="A241" s="36" t="s">
        <v>25</v>
      </c>
      <c r="B241" s="36"/>
      <c r="C241" s="36"/>
      <c r="D241" s="36"/>
      <c r="E241" s="22">
        <v>0</v>
      </c>
      <c r="G241" s="8"/>
      <c r="H241" s="8"/>
    </row>
    <row r="242" spans="1:8" ht="15.75" hidden="1" outlineLevel="1">
      <c r="A242" s="35" t="s">
        <v>26</v>
      </c>
      <c r="B242" s="35"/>
      <c r="C242" s="35"/>
      <c r="D242" s="35"/>
      <c r="E242" s="35"/>
      <c r="F242" s="35"/>
      <c r="G242" s="35"/>
      <c r="H242" s="17">
        <v>285.5045</v>
      </c>
    </row>
    <row r="243" spans="1:8" ht="15.75" hidden="1" outlineLevel="1">
      <c r="A243" s="35" t="s">
        <v>27</v>
      </c>
      <c r="B243" s="35"/>
      <c r="C243" s="35"/>
      <c r="D243" s="35"/>
      <c r="E243" s="35"/>
      <c r="F243" s="35"/>
      <c r="G243" s="35"/>
      <c r="H243" s="21">
        <f>D245+D249</f>
        <v>6336.849000000006</v>
      </c>
    </row>
    <row r="244" spans="1:8" ht="15.75" hidden="1" outlineLevel="1">
      <c r="A244" s="35" t="s">
        <v>20</v>
      </c>
      <c r="B244" s="35"/>
      <c r="C244" s="14"/>
      <c r="D244" s="14"/>
      <c r="E244" s="14"/>
      <c r="F244" s="14"/>
      <c r="G244" s="14"/>
      <c r="H244" s="23"/>
    </row>
    <row r="245" spans="1:8" ht="15.75" hidden="1" outlineLevel="1">
      <c r="A245" s="37" t="s">
        <v>28</v>
      </c>
      <c r="B245" s="37"/>
      <c r="C245" s="37"/>
      <c r="D245" s="17">
        <f>D246+D247+D248</f>
        <v>2.652</v>
      </c>
      <c r="E245" s="7"/>
      <c r="F245" s="8"/>
      <c r="G245" s="8"/>
      <c r="H245" s="8"/>
    </row>
    <row r="246" spans="1:8" ht="15.75" hidden="1" outlineLevel="1">
      <c r="A246" s="38" t="s">
        <v>29</v>
      </c>
      <c r="B246" s="38"/>
      <c r="C246" s="38"/>
      <c r="D246" s="17">
        <v>0.746</v>
      </c>
      <c r="E246" s="7"/>
      <c r="F246" s="8"/>
      <c r="G246" s="8"/>
      <c r="H246" s="8"/>
    </row>
    <row r="247" spans="1:8" ht="15.75" hidden="1" outlineLevel="1">
      <c r="A247" s="38" t="s">
        <v>30</v>
      </c>
      <c r="B247" s="38"/>
      <c r="C247" s="38"/>
      <c r="D247" s="17">
        <v>1.131</v>
      </c>
      <c r="E247" s="7"/>
      <c r="F247" s="8"/>
      <c r="G247" s="8"/>
      <c r="H247" s="8"/>
    </row>
    <row r="248" spans="1:8" ht="15.75" hidden="1" outlineLevel="1">
      <c r="A248" s="38" t="s">
        <v>31</v>
      </c>
      <c r="B248" s="38"/>
      <c r="C248" s="38"/>
      <c r="D248" s="17">
        <v>0.775</v>
      </c>
      <c r="E248" s="7"/>
      <c r="F248" s="8"/>
      <c r="G248" s="8"/>
      <c r="H248" s="8"/>
    </row>
    <row r="249" spans="1:8" ht="15.75" hidden="1" outlineLevel="1">
      <c r="A249" s="37" t="s">
        <v>32</v>
      </c>
      <c r="B249" s="37"/>
      <c r="C249" s="37"/>
      <c r="D249" s="17">
        <f>D250+D251</f>
        <v>6334.197000000006</v>
      </c>
      <c r="E249" s="7"/>
      <c r="F249" s="8"/>
      <c r="G249" s="8"/>
      <c r="H249" s="8"/>
    </row>
    <row r="250" spans="1:8" ht="15.75" hidden="1" outlineLevel="1">
      <c r="A250" s="38" t="s">
        <v>29</v>
      </c>
      <c r="B250" s="38"/>
      <c r="C250" s="38"/>
      <c r="D250" s="17">
        <v>2446.514000000001</v>
      </c>
      <c r="E250" s="7"/>
      <c r="F250" s="8"/>
      <c r="G250" s="8"/>
      <c r="H250" s="8"/>
    </row>
    <row r="251" spans="1:8" ht="15.75" hidden="1" outlineLevel="1">
      <c r="A251" s="38" t="s">
        <v>31</v>
      </c>
      <c r="B251" s="38"/>
      <c r="C251" s="38"/>
      <c r="D251" s="17">
        <v>3887.6830000000045</v>
      </c>
      <c r="E251" s="7"/>
      <c r="F251" s="8"/>
      <c r="G251" s="8"/>
      <c r="H251" s="8"/>
    </row>
    <row r="252" spans="1:8" ht="15.75" hidden="1" outlineLevel="1">
      <c r="A252" s="35" t="s">
        <v>33</v>
      </c>
      <c r="B252" s="35"/>
      <c r="C252" s="35"/>
      <c r="D252" s="35"/>
      <c r="E252" s="35"/>
      <c r="F252" s="35"/>
      <c r="G252" s="35"/>
      <c r="H252" s="17">
        <v>441420.72</v>
      </c>
    </row>
    <row r="253" spans="1:8" ht="15.75" hidden="1" outlineLevel="1">
      <c r="A253" s="35" t="s">
        <v>55</v>
      </c>
      <c r="B253" s="35"/>
      <c r="C253" s="35"/>
      <c r="D253" s="35"/>
      <c r="E253" s="35"/>
      <c r="F253" s="35"/>
      <c r="G253" s="35"/>
      <c r="H253" s="17">
        <v>17576.396</v>
      </c>
    </row>
    <row r="254" spans="1:8" ht="15.75" hidden="1" outlineLevel="1">
      <c r="A254" s="35" t="s">
        <v>36</v>
      </c>
      <c r="B254" s="35"/>
      <c r="C254" s="35"/>
      <c r="D254" s="35"/>
      <c r="E254" s="35"/>
      <c r="F254" s="35"/>
      <c r="G254" s="35"/>
      <c r="H254" s="17">
        <f>E256+E257+E258+E259+E260</f>
        <v>147331.1370000001</v>
      </c>
    </row>
    <row r="255" spans="1:8" ht="15.75" hidden="1" outlineLevel="1">
      <c r="A255" s="35" t="s">
        <v>20</v>
      </c>
      <c r="B255" s="35"/>
      <c r="C255" s="14"/>
      <c r="D255" s="14"/>
      <c r="E255" s="14"/>
      <c r="F255" s="14"/>
      <c r="G255" s="14"/>
      <c r="H255" s="23"/>
    </row>
    <row r="256" spans="1:8" ht="15.75" hidden="1" outlineLevel="1">
      <c r="A256" s="36" t="s">
        <v>37</v>
      </c>
      <c r="B256" s="36"/>
      <c r="C256" s="36"/>
      <c r="D256" s="36"/>
      <c r="E256" s="17">
        <v>6336.849000000006</v>
      </c>
      <c r="G256" s="8"/>
      <c r="H256" s="8"/>
    </row>
    <row r="257" spans="1:8" ht="15.75" hidden="1" outlineLevel="1">
      <c r="A257" s="36" t="s">
        <v>38</v>
      </c>
      <c r="B257" s="36"/>
      <c r="C257" s="36"/>
      <c r="D257" s="36"/>
      <c r="E257" s="21">
        <v>106334.24400000011</v>
      </c>
      <c r="G257" s="8"/>
      <c r="H257" s="8"/>
    </row>
    <row r="258" spans="1:8" ht="15.75" hidden="1" outlineLevel="1">
      <c r="A258" s="36" t="s">
        <v>39</v>
      </c>
      <c r="B258" s="36"/>
      <c r="C258" s="36"/>
      <c r="D258" s="36"/>
      <c r="E258" s="21">
        <v>34660.04399999999</v>
      </c>
      <c r="G258" s="8"/>
      <c r="H258" s="8"/>
    </row>
    <row r="259" spans="1:8" ht="15.75" hidden="1" outlineLevel="1">
      <c r="A259" s="36" t="s">
        <v>40</v>
      </c>
      <c r="B259" s="36"/>
      <c r="C259" s="36"/>
      <c r="D259" s="36"/>
      <c r="E259" s="22">
        <v>0</v>
      </c>
      <c r="G259" s="8"/>
      <c r="H259" s="8"/>
    </row>
    <row r="260" spans="1:8" ht="15.75" hidden="1" outlineLevel="1">
      <c r="A260" s="36" t="s">
        <v>41</v>
      </c>
      <c r="B260" s="36"/>
      <c r="C260" s="36"/>
      <c r="D260" s="36"/>
      <c r="E260" s="22">
        <v>0</v>
      </c>
      <c r="G260" s="8"/>
      <c r="H260" s="8"/>
    </row>
    <row r="261" spans="1:8" ht="15.75" hidden="1" outlineLevel="1">
      <c r="A261" s="35" t="s">
        <v>42</v>
      </c>
      <c r="B261" s="35"/>
      <c r="C261" s="35"/>
      <c r="D261" s="35"/>
      <c r="E261" s="35"/>
      <c r="F261" s="35"/>
      <c r="G261" s="35"/>
      <c r="H261" s="17">
        <v>160596.3</v>
      </c>
    </row>
    <row r="262" spans="1:8" ht="15.75" hidden="1" outlineLevel="1">
      <c r="A262" s="35" t="s">
        <v>43</v>
      </c>
      <c r="B262" s="35"/>
      <c r="C262" s="35"/>
      <c r="D262" s="35"/>
      <c r="E262" s="35"/>
      <c r="F262" s="35"/>
      <c r="G262" s="35"/>
      <c r="H262" s="12">
        <v>0</v>
      </c>
    </row>
    <row r="263" ht="15.75" hidden="1" outlineLevel="1"/>
    <row r="264" spans="1:8" ht="15.75" hidden="1" outlineLevel="1">
      <c r="A264" s="43" t="s">
        <v>61</v>
      </c>
      <c r="B264" s="43"/>
      <c r="C264" s="43"/>
      <c r="D264" s="43"/>
      <c r="E264" s="43"/>
      <c r="F264" s="43"/>
      <c r="G264" s="43"/>
      <c r="H264" s="43"/>
    </row>
    <row r="265" spans="1:8" ht="15.75" hidden="1" outlineLevel="1">
      <c r="A265" s="44" t="s">
        <v>11</v>
      </c>
      <c r="B265" s="44"/>
      <c r="C265" s="44"/>
      <c r="D265" s="44"/>
      <c r="E265" s="44"/>
      <c r="F265" s="44"/>
      <c r="G265" s="44"/>
      <c r="H265" s="12">
        <f>ROUND(H268+H269*H270+H300,2)</f>
        <v>2633.88</v>
      </c>
    </row>
    <row r="266" spans="1:5" ht="15.75" hidden="1" outlineLevel="1">
      <c r="A266" s="7"/>
      <c r="B266" s="7"/>
      <c r="C266" s="13"/>
      <c r="D266" s="13"/>
      <c r="E266" s="13"/>
    </row>
    <row r="267" spans="1:8" ht="15.75" hidden="1" outlineLevel="1">
      <c r="A267" s="44" t="s">
        <v>12</v>
      </c>
      <c r="B267" s="44"/>
      <c r="C267" s="44"/>
      <c r="D267" s="44"/>
      <c r="E267" s="44"/>
      <c r="F267" s="44"/>
      <c r="G267" s="44"/>
      <c r="H267" s="44"/>
    </row>
    <row r="268" spans="1:8" ht="15.75" hidden="1" outlineLevel="1">
      <c r="A268" s="39" t="s">
        <v>13</v>
      </c>
      <c r="B268" s="39"/>
      <c r="C268" s="39"/>
      <c r="D268" s="39"/>
      <c r="E268" s="39"/>
      <c r="F268" s="39"/>
      <c r="G268" s="39"/>
      <c r="H268" s="12">
        <v>1270.13</v>
      </c>
    </row>
    <row r="269" spans="1:8" ht="15.75" hidden="1" outlineLevel="1">
      <c r="A269" s="39" t="s">
        <v>14</v>
      </c>
      <c r="B269" s="39"/>
      <c r="C269" s="39"/>
      <c r="D269" s="39"/>
      <c r="E269" s="39"/>
      <c r="F269" s="39"/>
      <c r="G269" s="39"/>
      <c r="H269" s="12">
        <v>867117.48</v>
      </c>
    </row>
    <row r="270" spans="1:12" ht="15.75" hidden="1" outlineLevel="1">
      <c r="A270" s="39" t="s">
        <v>15</v>
      </c>
      <c r="B270" s="39"/>
      <c r="C270" s="39"/>
      <c r="D270" s="39"/>
      <c r="E270" s="39"/>
      <c r="F270" s="39"/>
      <c r="G270" s="39"/>
      <c r="H270" s="15">
        <f>(H271+H272-(H273+H280))/(H290+H291-(H292+H299))</f>
        <v>0.001572735129922444</v>
      </c>
      <c r="K270" s="20"/>
      <c r="L270" s="20"/>
    </row>
    <row r="271" spans="1:12" ht="15.75" hidden="1" outlineLevel="1">
      <c r="A271" s="39" t="s">
        <v>16</v>
      </c>
      <c r="B271" s="39"/>
      <c r="C271" s="39"/>
      <c r="D271" s="39"/>
      <c r="E271" s="39"/>
      <c r="F271" s="39"/>
      <c r="G271" s="39"/>
      <c r="H271" s="17">
        <v>867.346</v>
      </c>
      <c r="K271" s="20"/>
      <c r="L271" s="20"/>
    </row>
    <row r="272" spans="1:8" ht="15.75" hidden="1" outlineLevel="1">
      <c r="A272" s="39" t="s">
        <v>17</v>
      </c>
      <c r="B272" s="39"/>
      <c r="C272" s="39"/>
      <c r="D272" s="39"/>
      <c r="E272" s="39"/>
      <c r="F272" s="39"/>
      <c r="G272" s="39"/>
      <c r="H272" s="17">
        <v>31.788</v>
      </c>
    </row>
    <row r="273" spans="1:8" ht="15.75" hidden="1" outlineLevel="1">
      <c r="A273" s="39" t="s">
        <v>18</v>
      </c>
      <c r="B273" s="39"/>
      <c r="C273" s="39"/>
      <c r="D273" s="39"/>
      <c r="E273" s="39"/>
      <c r="F273" s="39"/>
      <c r="G273" s="39"/>
      <c r="H273" s="17">
        <f>E275+E276+E277+E278+E279</f>
        <v>264.6715489515826</v>
      </c>
    </row>
    <row r="274" spans="1:8" ht="15.75" hidden="1" outlineLevel="1">
      <c r="A274" s="39" t="s">
        <v>20</v>
      </c>
      <c r="B274" s="39"/>
      <c r="C274" s="14"/>
      <c r="D274" s="14"/>
      <c r="E274" s="14"/>
      <c r="F274" s="14"/>
      <c r="G274" s="14"/>
      <c r="H274" s="19"/>
    </row>
    <row r="275" spans="1:8" ht="15.75" hidden="1" outlineLevel="1">
      <c r="A275" s="36" t="s">
        <v>21</v>
      </c>
      <c r="B275" s="36"/>
      <c r="C275" s="36"/>
      <c r="D275" s="36"/>
      <c r="E275" s="17">
        <v>20.758974651582665</v>
      </c>
      <c r="G275" s="8"/>
      <c r="H275" s="8"/>
    </row>
    <row r="276" spans="1:8" ht="15.75" hidden="1" outlineLevel="1">
      <c r="A276" s="36" t="s">
        <v>22</v>
      </c>
      <c r="B276" s="36"/>
      <c r="C276" s="36"/>
      <c r="D276" s="36"/>
      <c r="E276" s="21">
        <v>191.3148143999999</v>
      </c>
      <c r="G276" s="8"/>
      <c r="H276" s="8"/>
    </row>
    <row r="277" spans="1:8" ht="15.75" hidden="1" outlineLevel="1">
      <c r="A277" s="36" t="s">
        <v>23</v>
      </c>
      <c r="B277" s="36"/>
      <c r="C277" s="36"/>
      <c r="D277" s="36"/>
      <c r="E277" s="21">
        <v>52.59775990000003</v>
      </c>
      <c r="G277" s="8"/>
      <c r="H277" s="8"/>
    </row>
    <row r="278" spans="1:8" ht="15.75" hidden="1" outlineLevel="1">
      <c r="A278" s="36" t="s">
        <v>24</v>
      </c>
      <c r="B278" s="36"/>
      <c r="C278" s="36"/>
      <c r="D278" s="36"/>
      <c r="E278" s="22">
        <v>0</v>
      </c>
      <c r="G278" s="8"/>
      <c r="H278" s="8"/>
    </row>
    <row r="279" spans="1:8" ht="15.75" hidden="1" outlineLevel="1">
      <c r="A279" s="36" t="s">
        <v>25</v>
      </c>
      <c r="B279" s="36"/>
      <c r="C279" s="36"/>
      <c r="D279" s="36"/>
      <c r="E279" s="22">
        <v>0</v>
      </c>
      <c r="G279" s="8"/>
      <c r="H279" s="8"/>
    </row>
    <row r="280" spans="1:8" ht="15.75" hidden="1" outlineLevel="1">
      <c r="A280" s="35" t="s">
        <v>26</v>
      </c>
      <c r="B280" s="35"/>
      <c r="C280" s="35"/>
      <c r="D280" s="35"/>
      <c r="E280" s="35"/>
      <c r="F280" s="35"/>
      <c r="G280" s="35"/>
      <c r="H280" s="17">
        <v>319.7243</v>
      </c>
    </row>
    <row r="281" spans="1:8" ht="15.75" hidden="1" outlineLevel="1">
      <c r="A281" s="35" t="s">
        <v>27</v>
      </c>
      <c r="B281" s="35"/>
      <c r="C281" s="35"/>
      <c r="D281" s="35"/>
      <c r="E281" s="35"/>
      <c r="F281" s="35"/>
      <c r="G281" s="35"/>
      <c r="H281" s="21">
        <f>D283+D287</f>
        <v>8557.88300000001</v>
      </c>
    </row>
    <row r="282" spans="1:8" ht="15.75" hidden="1" outlineLevel="1">
      <c r="A282" s="35" t="s">
        <v>20</v>
      </c>
      <c r="B282" s="35"/>
      <c r="C282" s="14"/>
      <c r="D282" s="14"/>
      <c r="E282" s="14"/>
      <c r="F282" s="14"/>
      <c r="G282" s="14"/>
      <c r="H282" s="23"/>
    </row>
    <row r="283" spans="1:8" ht="15.75" hidden="1" outlineLevel="1">
      <c r="A283" s="37" t="s">
        <v>28</v>
      </c>
      <c r="B283" s="37"/>
      <c r="C283" s="37"/>
      <c r="D283" s="17">
        <f>D284+D285+D286</f>
        <v>3.2009999999999996</v>
      </c>
      <c r="E283" s="7"/>
      <c r="F283" s="8"/>
      <c r="G283" s="8"/>
      <c r="H283" s="8"/>
    </row>
    <row r="284" spans="1:8" ht="15.75" hidden="1" outlineLevel="1">
      <c r="A284" s="38" t="s">
        <v>29</v>
      </c>
      <c r="B284" s="38"/>
      <c r="C284" s="38"/>
      <c r="D284" s="17">
        <v>1.113</v>
      </c>
      <c r="E284" s="7"/>
      <c r="F284" s="8"/>
      <c r="G284" s="8"/>
      <c r="H284" s="8"/>
    </row>
    <row r="285" spans="1:8" ht="15.75" hidden="1" outlineLevel="1">
      <c r="A285" s="38" t="s">
        <v>30</v>
      </c>
      <c r="B285" s="38"/>
      <c r="C285" s="38"/>
      <c r="D285" s="17">
        <v>1.094</v>
      </c>
      <c r="E285" s="7"/>
      <c r="F285" s="8"/>
      <c r="G285" s="8"/>
      <c r="H285" s="8"/>
    </row>
    <row r="286" spans="1:8" ht="15.75" hidden="1" outlineLevel="1">
      <c r="A286" s="38" t="s">
        <v>31</v>
      </c>
      <c r="B286" s="38"/>
      <c r="C286" s="38"/>
      <c r="D286" s="17">
        <v>0.994</v>
      </c>
      <c r="E286" s="7"/>
      <c r="F286" s="8"/>
      <c r="G286" s="8"/>
      <c r="H286" s="8"/>
    </row>
    <row r="287" spans="1:8" ht="15.75" hidden="1" outlineLevel="1">
      <c r="A287" s="37" t="s">
        <v>32</v>
      </c>
      <c r="B287" s="37"/>
      <c r="C287" s="37"/>
      <c r="D287" s="17">
        <f>D288+D289</f>
        <v>8554.682000000012</v>
      </c>
      <c r="E287" s="7"/>
      <c r="F287" s="8"/>
      <c r="G287" s="8"/>
      <c r="H287" s="8"/>
    </row>
    <row r="288" spans="1:8" ht="15.75" hidden="1" outlineLevel="1">
      <c r="A288" s="38" t="s">
        <v>29</v>
      </c>
      <c r="B288" s="38"/>
      <c r="C288" s="38"/>
      <c r="D288" s="17">
        <v>3051.2600000000007</v>
      </c>
      <c r="E288" s="7"/>
      <c r="F288" s="8"/>
      <c r="G288" s="8"/>
      <c r="H288" s="8"/>
    </row>
    <row r="289" spans="1:8" ht="15.75" hidden="1" outlineLevel="1">
      <c r="A289" s="38" t="s">
        <v>31</v>
      </c>
      <c r="B289" s="38"/>
      <c r="C289" s="38"/>
      <c r="D289" s="17">
        <v>5503.422000000011</v>
      </c>
      <c r="E289" s="7"/>
      <c r="F289" s="8"/>
      <c r="G289" s="8"/>
      <c r="H289" s="8"/>
    </row>
    <row r="290" spans="1:8" ht="15.75" hidden="1" outlineLevel="1">
      <c r="A290" s="35" t="s">
        <v>33</v>
      </c>
      <c r="B290" s="35"/>
      <c r="C290" s="35"/>
      <c r="D290" s="35"/>
      <c r="E290" s="35"/>
      <c r="F290" s="35"/>
      <c r="G290" s="35"/>
      <c r="H290" s="17">
        <v>514523.561</v>
      </c>
    </row>
    <row r="291" spans="1:8" ht="15.75" hidden="1" outlineLevel="1">
      <c r="A291" s="35" t="s">
        <v>55</v>
      </c>
      <c r="B291" s="35"/>
      <c r="C291" s="35"/>
      <c r="D291" s="35"/>
      <c r="E291" s="35"/>
      <c r="F291" s="35"/>
      <c r="G291" s="35"/>
      <c r="H291" s="17">
        <v>22856.086000000003</v>
      </c>
    </row>
    <row r="292" spans="1:8" ht="15.75" hidden="1" outlineLevel="1">
      <c r="A292" s="35" t="s">
        <v>36</v>
      </c>
      <c r="B292" s="35"/>
      <c r="C292" s="35"/>
      <c r="D292" s="35"/>
      <c r="E292" s="35"/>
      <c r="F292" s="35"/>
      <c r="G292" s="35"/>
      <c r="H292" s="17">
        <f>E294+E295+E296+E297+E298</f>
        <v>157413.223</v>
      </c>
    </row>
    <row r="293" spans="1:8" ht="15.75" hidden="1" outlineLevel="1">
      <c r="A293" s="35" t="s">
        <v>20</v>
      </c>
      <c r="B293" s="35"/>
      <c r="C293" s="14"/>
      <c r="D293" s="14"/>
      <c r="E293" s="14"/>
      <c r="F293" s="14"/>
      <c r="G293" s="14"/>
      <c r="H293" s="23"/>
    </row>
    <row r="294" spans="1:8" ht="15.75" hidden="1" outlineLevel="1">
      <c r="A294" s="36" t="s">
        <v>37</v>
      </c>
      <c r="B294" s="36"/>
      <c r="C294" s="36"/>
      <c r="D294" s="36"/>
      <c r="E294" s="17">
        <v>8557.88300000001</v>
      </c>
      <c r="G294" s="8"/>
      <c r="H294" s="8"/>
    </row>
    <row r="295" spans="1:8" ht="15.75" hidden="1" outlineLevel="1">
      <c r="A295" s="36" t="s">
        <v>38</v>
      </c>
      <c r="B295" s="36"/>
      <c r="C295" s="36"/>
      <c r="D295" s="36"/>
      <c r="E295" s="21">
        <v>113317.72699999997</v>
      </c>
      <c r="G295" s="8"/>
      <c r="H295" s="8"/>
    </row>
    <row r="296" spans="1:8" ht="15.75" hidden="1" outlineLevel="1">
      <c r="A296" s="36" t="s">
        <v>39</v>
      </c>
      <c r="B296" s="36"/>
      <c r="C296" s="36"/>
      <c r="D296" s="36"/>
      <c r="E296" s="21">
        <v>35537.613000000005</v>
      </c>
      <c r="G296" s="8"/>
      <c r="H296" s="8"/>
    </row>
    <row r="297" spans="1:8" ht="15.75" hidden="1" outlineLevel="1">
      <c r="A297" s="36" t="s">
        <v>40</v>
      </c>
      <c r="B297" s="36"/>
      <c r="C297" s="36"/>
      <c r="D297" s="36"/>
      <c r="E297" s="22">
        <v>0</v>
      </c>
      <c r="G297" s="8"/>
      <c r="H297" s="8"/>
    </row>
    <row r="298" spans="1:8" ht="15.75" hidden="1" outlineLevel="1">
      <c r="A298" s="36" t="s">
        <v>41</v>
      </c>
      <c r="B298" s="36"/>
      <c r="C298" s="36"/>
      <c r="D298" s="36"/>
      <c r="E298" s="22">
        <v>0</v>
      </c>
      <c r="G298" s="8"/>
      <c r="H298" s="8"/>
    </row>
    <row r="299" spans="1:8" ht="15.75" hidden="1" outlineLevel="1">
      <c r="A299" s="35" t="s">
        <v>42</v>
      </c>
      <c r="B299" s="35"/>
      <c r="C299" s="35"/>
      <c r="D299" s="35"/>
      <c r="E299" s="35"/>
      <c r="F299" s="35"/>
      <c r="G299" s="35"/>
      <c r="H299" s="17">
        <v>179844.9</v>
      </c>
    </row>
    <row r="300" spans="1:8" ht="15.75" hidden="1" outlineLevel="1">
      <c r="A300" s="35" t="s">
        <v>43</v>
      </c>
      <c r="B300" s="35"/>
      <c r="C300" s="35"/>
      <c r="D300" s="35"/>
      <c r="E300" s="35"/>
      <c r="F300" s="35"/>
      <c r="G300" s="35"/>
      <c r="H300" s="12">
        <v>0</v>
      </c>
    </row>
    <row r="301" ht="15.75" hidden="1" outlineLevel="1"/>
    <row r="302" spans="1:8" ht="15.75" hidden="1" outlineLevel="1">
      <c r="A302" s="43" t="s">
        <v>62</v>
      </c>
      <c r="B302" s="43"/>
      <c r="C302" s="43"/>
      <c r="D302" s="43"/>
      <c r="E302" s="43"/>
      <c r="F302" s="43"/>
      <c r="G302" s="43"/>
      <c r="H302" s="43"/>
    </row>
    <row r="303" spans="1:8" ht="15.75" hidden="1" outlineLevel="1">
      <c r="A303" s="44" t="s">
        <v>11</v>
      </c>
      <c r="B303" s="44"/>
      <c r="C303" s="44"/>
      <c r="D303" s="44"/>
      <c r="E303" s="44"/>
      <c r="F303" s="44"/>
      <c r="G303" s="44"/>
      <c r="H303" s="12">
        <f>ROUND(H306+H307*H308+H338,2)</f>
        <v>2395.73</v>
      </c>
    </row>
    <row r="304" spans="1:5" ht="15.75" hidden="1" outlineLevel="1">
      <c r="A304" s="7"/>
      <c r="B304" s="7"/>
      <c r="C304" s="13"/>
      <c r="D304" s="13"/>
      <c r="E304" s="13"/>
    </row>
    <row r="305" spans="1:8" ht="15.75" hidden="1" outlineLevel="1">
      <c r="A305" s="44" t="s">
        <v>12</v>
      </c>
      <c r="B305" s="44"/>
      <c r="C305" s="44"/>
      <c r="D305" s="44"/>
      <c r="E305" s="44"/>
      <c r="F305" s="44"/>
      <c r="G305" s="44"/>
      <c r="H305" s="44"/>
    </row>
    <row r="306" spans="1:8" ht="15.75" hidden="1" outlineLevel="1">
      <c r="A306" s="39" t="s">
        <v>13</v>
      </c>
      <c r="B306" s="39"/>
      <c r="C306" s="39"/>
      <c r="D306" s="39"/>
      <c r="E306" s="39"/>
      <c r="F306" s="39"/>
      <c r="G306" s="39"/>
      <c r="H306" s="12">
        <v>1267.48</v>
      </c>
    </row>
    <row r="307" spans="1:8" ht="15.75" hidden="1" outlineLevel="1">
      <c r="A307" s="39" t="s">
        <v>14</v>
      </c>
      <c r="B307" s="39"/>
      <c r="C307" s="39"/>
      <c r="D307" s="39"/>
      <c r="E307" s="39"/>
      <c r="F307" s="39"/>
      <c r="G307" s="39"/>
      <c r="H307" s="12">
        <v>787114.23</v>
      </c>
    </row>
    <row r="308" spans="1:12" ht="15.75" hidden="1" outlineLevel="1">
      <c r="A308" s="39" t="s">
        <v>15</v>
      </c>
      <c r="B308" s="39"/>
      <c r="C308" s="39"/>
      <c r="D308" s="39"/>
      <c r="E308" s="39"/>
      <c r="F308" s="39"/>
      <c r="G308" s="39"/>
      <c r="H308" s="15">
        <f>(H309+H310-(H311+H318))/(H328+H329-(H330+H337))</f>
        <v>0.0014334052086209552</v>
      </c>
      <c r="K308" s="20"/>
      <c r="L308" s="20"/>
    </row>
    <row r="309" spans="1:12" ht="15.75" hidden="1" outlineLevel="1">
      <c r="A309" s="39" t="s">
        <v>16</v>
      </c>
      <c r="B309" s="39"/>
      <c r="C309" s="39"/>
      <c r="D309" s="39"/>
      <c r="E309" s="39"/>
      <c r="F309" s="39"/>
      <c r="G309" s="39"/>
      <c r="H309" s="17">
        <v>909.074</v>
      </c>
      <c r="K309" s="20"/>
      <c r="L309" s="20"/>
    </row>
    <row r="310" spans="1:8" ht="15.75" hidden="1" outlineLevel="1">
      <c r="A310" s="39" t="s">
        <v>17</v>
      </c>
      <c r="B310" s="39"/>
      <c r="C310" s="39"/>
      <c r="D310" s="39"/>
      <c r="E310" s="39"/>
      <c r="F310" s="39"/>
      <c r="G310" s="39"/>
      <c r="H310" s="17">
        <v>37.203</v>
      </c>
    </row>
    <row r="311" spans="1:8" ht="15.75" hidden="1" outlineLevel="1">
      <c r="A311" s="39" t="s">
        <v>18</v>
      </c>
      <c r="B311" s="39"/>
      <c r="C311" s="39"/>
      <c r="D311" s="39"/>
      <c r="E311" s="39"/>
      <c r="F311" s="39"/>
      <c r="G311" s="39"/>
      <c r="H311" s="17">
        <f>E313+E314+E315+E316+E317</f>
        <v>277.1174355724546</v>
      </c>
    </row>
    <row r="312" spans="1:8" ht="15.75" hidden="1" outlineLevel="1">
      <c r="A312" s="39" t="s">
        <v>20</v>
      </c>
      <c r="B312" s="39"/>
      <c r="C312" s="14"/>
      <c r="D312" s="14"/>
      <c r="E312" s="14"/>
      <c r="F312" s="14"/>
      <c r="G312" s="14"/>
      <c r="H312" s="19"/>
    </row>
    <row r="313" spans="1:8" ht="15.75" hidden="1" outlineLevel="1">
      <c r="A313" s="36" t="s">
        <v>21</v>
      </c>
      <c r="B313" s="36"/>
      <c r="C313" s="36"/>
      <c r="D313" s="36"/>
      <c r="E313" s="17">
        <v>21.741377872454912</v>
      </c>
      <c r="G313" s="8"/>
      <c r="H313" s="8"/>
    </row>
    <row r="314" spans="1:8" ht="15.75" hidden="1" outlineLevel="1">
      <c r="A314" s="36" t="s">
        <v>22</v>
      </c>
      <c r="B314" s="36"/>
      <c r="C314" s="36"/>
      <c r="D314" s="36"/>
      <c r="E314" s="21">
        <v>203.57781049999966</v>
      </c>
      <c r="G314" s="8"/>
      <c r="H314" s="8"/>
    </row>
    <row r="315" spans="1:8" ht="15.75" hidden="1" outlineLevel="1">
      <c r="A315" s="36" t="s">
        <v>23</v>
      </c>
      <c r="B315" s="36"/>
      <c r="C315" s="36"/>
      <c r="D315" s="36"/>
      <c r="E315" s="21">
        <v>51.79824720000006</v>
      </c>
      <c r="G315" s="8"/>
      <c r="H315" s="8"/>
    </row>
    <row r="316" spans="1:8" ht="15.75" hidden="1" outlineLevel="1">
      <c r="A316" s="36" t="s">
        <v>24</v>
      </c>
      <c r="B316" s="36"/>
      <c r="C316" s="36"/>
      <c r="D316" s="36"/>
      <c r="E316" s="22">
        <v>0</v>
      </c>
      <c r="G316" s="8"/>
      <c r="H316" s="8"/>
    </row>
    <row r="317" spans="1:8" ht="15.75" hidden="1" outlineLevel="1">
      <c r="A317" s="36" t="s">
        <v>25</v>
      </c>
      <c r="B317" s="36"/>
      <c r="C317" s="36"/>
      <c r="D317" s="36"/>
      <c r="E317" s="22">
        <v>0</v>
      </c>
      <c r="G317" s="8"/>
      <c r="H317" s="8"/>
    </row>
    <row r="318" spans="1:8" ht="15.75" hidden="1" outlineLevel="1">
      <c r="A318" s="35" t="s">
        <v>26</v>
      </c>
      <c r="B318" s="35"/>
      <c r="C318" s="35"/>
      <c r="D318" s="35"/>
      <c r="E318" s="35"/>
      <c r="F318" s="35"/>
      <c r="G318" s="35"/>
      <c r="H318" s="17">
        <v>320.2405</v>
      </c>
    </row>
    <row r="319" spans="1:8" ht="15.75" hidden="1" outlineLevel="1">
      <c r="A319" s="35" t="s">
        <v>27</v>
      </c>
      <c r="B319" s="35"/>
      <c r="C319" s="35"/>
      <c r="D319" s="35"/>
      <c r="E319" s="35"/>
      <c r="F319" s="35"/>
      <c r="G319" s="35"/>
      <c r="H319" s="21">
        <f>D321+D325</f>
        <v>8728.414999999999</v>
      </c>
    </row>
    <row r="320" spans="1:8" ht="15.75" hidden="1" outlineLevel="1">
      <c r="A320" s="35" t="s">
        <v>20</v>
      </c>
      <c r="B320" s="35"/>
      <c r="C320" s="14"/>
      <c r="D320" s="14"/>
      <c r="E320" s="14"/>
      <c r="F320" s="14"/>
      <c r="G320" s="14"/>
      <c r="H320" s="23"/>
    </row>
    <row r="321" spans="1:8" ht="15.75" hidden="1" outlineLevel="1">
      <c r="A321" s="37" t="s">
        <v>28</v>
      </c>
      <c r="B321" s="37"/>
      <c r="C321" s="37"/>
      <c r="D321" s="17">
        <f>D322+D323+D324</f>
        <v>5.296</v>
      </c>
      <c r="E321" s="7"/>
      <c r="F321" s="8"/>
      <c r="G321" s="8"/>
      <c r="H321" s="8"/>
    </row>
    <row r="322" spans="1:8" ht="15.75" hidden="1" outlineLevel="1">
      <c r="A322" s="38" t="s">
        <v>29</v>
      </c>
      <c r="B322" s="38"/>
      <c r="C322" s="38"/>
      <c r="D322" s="17">
        <v>1.723</v>
      </c>
      <c r="E322" s="7"/>
      <c r="F322" s="8"/>
      <c r="G322" s="8"/>
      <c r="H322" s="8"/>
    </row>
    <row r="323" spans="1:8" ht="15.75" hidden="1" outlineLevel="1">
      <c r="A323" s="38" t="s">
        <v>30</v>
      </c>
      <c r="B323" s="38"/>
      <c r="C323" s="38"/>
      <c r="D323" s="17">
        <v>2.046</v>
      </c>
      <c r="E323" s="7"/>
      <c r="F323" s="8"/>
      <c r="G323" s="8"/>
      <c r="H323" s="8"/>
    </row>
    <row r="324" spans="1:8" ht="15.75" hidden="1" outlineLevel="1">
      <c r="A324" s="38" t="s">
        <v>31</v>
      </c>
      <c r="B324" s="38"/>
      <c r="C324" s="38"/>
      <c r="D324" s="17">
        <v>1.527</v>
      </c>
      <c r="E324" s="7"/>
      <c r="F324" s="8"/>
      <c r="G324" s="8"/>
      <c r="H324" s="8"/>
    </row>
    <row r="325" spans="1:8" ht="15.75" hidden="1" outlineLevel="1">
      <c r="A325" s="37" t="s">
        <v>32</v>
      </c>
      <c r="B325" s="37"/>
      <c r="C325" s="37"/>
      <c r="D325" s="17">
        <f>D326+D327</f>
        <v>8723.118999999999</v>
      </c>
      <c r="E325" s="7"/>
      <c r="F325" s="8"/>
      <c r="G325" s="8"/>
      <c r="H325" s="8"/>
    </row>
    <row r="326" spans="1:8" ht="15.75" hidden="1" outlineLevel="1">
      <c r="A326" s="38" t="s">
        <v>29</v>
      </c>
      <c r="B326" s="38"/>
      <c r="C326" s="38"/>
      <c r="D326" s="17">
        <v>2928.0410000000006</v>
      </c>
      <c r="E326" s="7"/>
      <c r="F326" s="8"/>
      <c r="G326" s="8"/>
      <c r="H326" s="8"/>
    </row>
    <row r="327" spans="1:8" ht="15.75" hidden="1" outlineLevel="1">
      <c r="A327" s="38" t="s">
        <v>31</v>
      </c>
      <c r="B327" s="38"/>
      <c r="C327" s="38"/>
      <c r="D327" s="17">
        <v>5795.077999999998</v>
      </c>
      <c r="E327" s="7"/>
      <c r="F327" s="8"/>
      <c r="G327" s="8"/>
      <c r="H327" s="8"/>
    </row>
    <row r="328" spans="1:8" ht="15.75" hidden="1" outlineLevel="1">
      <c r="A328" s="35" t="s">
        <v>33</v>
      </c>
      <c r="B328" s="35"/>
      <c r="C328" s="35"/>
      <c r="D328" s="35"/>
      <c r="E328" s="35"/>
      <c r="F328" s="35"/>
      <c r="G328" s="35"/>
      <c r="H328" s="17">
        <v>563475.245</v>
      </c>
    </row>
    <row r="329" spans="1:8" ht="15.75" hidden="1" outlineLevel="1">
      <c r="A329" s="35" t="s">
        <v>55</v>
      </c>
      <c r="B329" s="35"/>
      <c r="C329" s="35"/>
      <c r="D329" s="35"/>
      <c r="E329" s="35"/>
      <c r="F329" s="35"/>
      <c r="G329" s="35"/>
      <c r="H329" s="17">
        <v>28172.785</v>
      </c>
    </row>
    <row r="330" spans="1:8" ht="15.75" hidden="1" outlineLevel="1">
      <c r="A330" s="35" t="s">
        <v>36</v>
      </c>
      <c r="B330" s="35"/>
      <c r="C330" s="35"/>
      <c r="D330" s="35"/>
      <c r="E330" s="35"/>
      <c r="F330" s="35"/>
      <c r="G330" s="35"/>
      <c r="H330" s="17">
        <f>E332+E333+E334+E335+E336</f>
        <v>168093.0309999999</v>
      </c>
    </row>
    <row r="331" spans="1:8" ht="15.75" hidden="1" outlineLevel="1">
      <c r="A331" s="35" t="s">
        <v>20</v>
      </c>
      <c r="B331" s="35"/>
      <c r="C331" s="14"/>
      <c r="D331" s="14"/>
      <c r="E331" s="14"/>
      <c r="F331" s="14"/>
      <c r="G331" s="14"/>
      <c r="H331" s="23"/>
    </row>
    <row r="332" spans="1:8" ht="15.75" hidden="1" outlineLevel="1">
      <c r="A332" s="36" t="s">
        <v>37</v>
      </c>
      <c r="B332" s="36"/>
      <c r="C332" s="36"/>
      <c r="D332" s="36"/>
      <c r="E332" s="17">
        <v>8728.414999999999</v>
      </c>
      <c r="G332" s="8"/>
      <c r="H332" s="8"/>
    </row>
    <row r="333" spans="1:8" ht="15.75" hidden="1" outlineLevel="1">
      <c r="A333" s="36" t="s">
        <v>38</v>
      </c>
      <c r="B333" s="36"/>
      <c r="C333" s="36"/>
      <c r="D333" s="36"/>
      <c r="E333" s="21">
        <v>123246.19199999985</v>
      </c>
      <c r="G333" s="8"/>
      <c r="H333" s="8"/>
    </row>
    <row r="334" spans="1:8" ht="15.75" hidden="1" outlineLevel="1">
      <c r="A334" s="36" t="s">
        <v>39</v>
      </c>
      <c r="B334" s="36"/>
      <c r="C334" s="36"/>
      <c r="D334" s="36"/>
      <c r="E334" s="21">
        <v>36118.42400000005</v>
      </c>
      <c r="G334" s="8"/>
      <c r="H334" s="8"/>
    </row>
    <row r="335" spans="1:8" ht="15.75" hidden="1" outlineLevel="1">
      <c r="A335" s="36" t="s">
        <v>40</v>
      </c>
      <c r="B335" s="36"/>
      <c r="C335" s="36"/>
      <c r="D335" s="36"/>
      <c r="E335" s="22">
        <v>0</v>
      </c>
      <c r="G335" s="8"/>
      <c r="H335" s="8"/>
    </row>
    <row r="336" spans="1:8" ht="15.75" hidden="1" outlineLevel="1">
      <c r="A336" s="36" t="s">
        <v>41</v>
      </c>
      <c r="B336" s="36"/>
      <c r="C336" s="36"/>
      <c r="D336" s="36"/>
      <c r="E336" s="22">
        <v>0</v>
      </c>
      <c r="G336" s="8"/>
      <c r="H336" s="8"/>
    </row>
    <row r="337" spans="1:8" ht="15.75" hidden="1" outlineLevel="1">
      <c r="A337" s="35" t="s">
        <v>42</v>
      </c>
      <c r="B337" s="35"/>
      <c r="C337" s="35"/>
      <c r="D337" s="35"/>
      <c r="E337" s="35"/>
      <c r="F337" s="35"/>
      <c r="G337" s="35"/>
      <c r="H337" s="17">
        <v>180135.3</v>
      </c>
    </row>
    <row r="338" spans="1:8" ht="15.75" hidden="1" outlineLevel="1">
      <c r="A338" s="35" t="s">
        <v>43</v>
      </c>
      <c r="B338" s="35"/>
      <c r="C338" s="35"/>
      <c r="D338" s="35"/>
      <c r="E338" s="35"/>
      <c r="F338" s="35"/>
      <c r="G338" s="35"/>
      <c r="H338" s="12">
        <v>0</v>
      </c>
    </row>
    <row r="339" ht="15.75" hidden="1" outlineLevel="1"/>
    <row r="340" spans="1:8" ht="15.75" hidden="1" outlineLevel="1">
      <c r="A340" s="43" t="s">
        <v>63</v>
      </c>
      <c r="B340" s="43"/>
      <c r="C340" s="43"/>
      <c r="D340" s="43"/>
      <c r="E340" s="43"/>
      <c r="F340" s="43"/>
      <c r="G340" s="43"/>
      <c r="H340" s="43"/>
    </row>
    <row r="341" spans="1:8" ht="15.75" hidden="1" outlineLevel="1">
      <c r="A341" s="44" t="s">
        <v>11</v>
      </c>
      <c r="B341" s="44"/>
      <c r="C341" s="44"/>
      <c r="D341" s="44"/>
      <c r="E341" s="44"/>
      <c r="F341" s="44"/>
      <c r="G341" s="44"/>
      <c r="H341" s="12">
        <f>ROUND(H344+H345*H346+H376,2)</f>
        <v>2421.85</v>
      </c>
    </row>
    <row r="342" spans="1:5" ht="15.75" hidden="1" outlineLevel="1">
      <c r="A342" s="7"/>
      <c r="B342" s="7"/>
      <c r="C342" s="13"/>
      <c r="D342" s="13"/>
      <c r="E342" s="13"/>
    </row>
    <row r="343" spans="1:8" ht="15.75" hidden="1" outlineLevel="1">
      <c r="A343" s="44" t="s">
        <v>12</v>
      </c>
      <c r="B343" s="44"/>
      <c r="C343" s="44"/>
      <c r="D343" s="44"/>
      <c r="E343" s="44"/>
      <c r="F343" s="44"/>
      <c r="G343" s="44"/>
      <c r="H343" s="44"/>
    </row>
    <row r="344" spans="1:8" ht="15.75" hidden="1" outlineLevel="1">
      <c r="A344" s="39" t="s">
        <v>13</v>
      </c>
      <c r="B344" s="39"/>
      <c r="C344" s="39"/>
      <c r="D344" s="39"/>
      <c r="E344" s="39"/>
      <c r="F344" s="39"/>
      <c r="G344" s="39"/>
      <c r="H344" s="12">
        <v>1219.79</v>
      </c>
    </row>
    <row r="345" spans="1:8" ht="15.75" hidden="1" outlineLevel="1">
      <c r="A345" s="39" t="s">
        <v>14</v>
      </c>
      <c r="B345" s="39"/>
      <c r="C345" s="39"/>
      <c r="D345" s="39"/>
      <c r="E345" s="39"/>
      <c r="F345" s="39"/>
      <c r="G345" s="39"/>
      <c r="H345" s="12">
        <v>837139.21</v>
      </c>
    </row>
    <row r="346" spans="1:12" ht="15.75" hidden="1" outlineLevel="1">
      <c r="A346" s="39" t="s">
        <v>15</v>
      </c>
      <c r="B346" s="39"/>
      <c r="C346" s="39"/>
      <c r="D346" s="39"/>
      <c r="E346" s="39"/>
      <c r="F346" s="39"/>
      <c r="G346" s="39"/>
      <c r="H346" s="15">
        <f>(H347+H348-(H349+H356))/(H366+H367-(H368+H375))</f>
        <v>0.0014359176244563869</v>
      </c>
      <c r="K346" s="20"/>
      <c r="L346" s="20"/>
    </row>
    <row r="347" spans="1:12" ht="15.75" hidden="1" outlineLevel="1">
      <c r="A347" s="39" t="s">
        <v>16</v>
      </c>
      <c r="B347" s="39"/>
      <c r="C347" s="39"/>
      <c r="D347" s="39"/>
      <c r="E347" s="39"/>
      <c r="F347" s="39"/>
      <c r="G347" s="39"/>
      <c r="H347" s="17">
        <v>921.073</v>
      </c>
      <c r="K347" s="20"/>
      <c r="L347" s="20"/>
    </row>
    <row r="348" spans="1:8" ht="15.75" hidden="1" outlineLevel="1">
      <c r="A348" s="39" t="s">
        <v>17</v>
      </c>
      <c r="B348" s="39"/>
      <c r="C348" s="39"/>
      <c r="D348" s="39"/>
      <c r="E348" s="39"/>
      <c r="F348" s="39"/>
      <c r="G348" s="39"/>
      <c r="H348" s="17">
        <v>39.808</v>
      </c>
    </row>
    <row r="349" spans="1:8" ht="15.75" hidden="1" outlineLevel="1">
      <c r="A349" s="39" t="s">
        <v>18</v>
      </c>
      <c r="B349" s="39"/>
      <c r="C349" s="39"/>
      <c r="D349" s="39"/>
      <c r="E349" s="39"/>
      <c r="F349" s="39"/>
      <c r="G349" s="39"/>
      <c r="H349" s="17">
        <f>E351+E352+E353+E354+E355</f>
        <v>291.4747133784668</v>
      </c>
    </row>
    <row r="350" spans="1:8" ht="15.75" hidden="1" outlineLevel="1">
      <c r="A350" s="39" t="s">
        <v>20</v>
      </c>
      <c r="B350" s="39"/>
      <c r="C350" s="14"/>
      <c r="D350" s="14"/>
      <c r="E350" s="14"/>
      <c r="F350" s="14"/>
      <c r="G350" s="14"/>
      <c r="H350" s="19"/>
    </row>
    <row r="351" spans="1:8" ht="15.75" hidden="1" outlineLevel="1">
      <c r="A351" s="36" t="s">
        <v>21</v>
      </c>
      <c r="B351" s="36"/>
      <c r="C351" s="36"/>
      <c r="D351" s="36"/>
      <c r="E351" s="17">
        <v>23.645179478466833</v>
      </c>
      <c r="G351" s="8"/>
      <c r="H351" s="8"/>
    </row>
    <row r="352" spans="1:8" ht="15.75" hidden="1" outlineLevel="1">
      <c r="A352" s="36" t="s">
        <v>22</v>
      </c>
      <c r="B352" s="36"/>
      <c r="C352" s="36"/>
      <c r="D352" s="36"/>
      <c r="E352" s="21">
        <v>214.3339676999999</v>
      </c>
      <c r="G352" s="8"/>
      <c r="H352" s="8"/>
    </row>
    <row r="353" spans="1:8" ht="15.75" hidden="1" outlineLevel="1">
      <c r="A353" s="36" t="s">
        <v>23</v>
      </c>
      <c r="B353" s="36"/>
      <c r="C353" s="36"/>
      <c r="D353" s="36"/>
      <c r="E353" s="21">
        <v>53.49556620000004</v>
      </c>
      <c r="G353" s="8"/>
      <c r="H353" s="8"/>
    </row>
    <row r="354" spans="1:8" ht="15.75" hidden="1" outlineLevel="1">
      <c r="A354" s="36" t="s">
        <v>24</v>
      </c>
      <c r="B354" s="36"/>
      <c r="C354" s="36"/>
      <c r="D354" s="36"/>
      <c r="E354" s="22">
        <v>0</v>
      </c>
      <c r="G354" s="8"/>
      <c r="H354" s="8"/>
    </row>
    <row r="355" spans="1:8" ht="15.75" hidden="1" outlineLevel="1">
      <c r="A355" s="36" t="s">
        <v>25</v>
      </c>
      <c r="B355" s="36"/>
      <c r="C355" s="36"/>
      <c r="D355" s="36"/>
      <c r="E355" s="22">
        <v>0</v>
      </c>
      <c r="G355" s="8"/>
      <c r="H355" s="8"/>
    </row>
    <row r="356" spans="1:8" ht="15.75" hidden="1" outlineLevel="1">
      <c r="A356" s="35" t="s">
        <v>26</v>
      </c>
      <c r="B356" s="35"/>
      <c r="C356" s="35"/>
      <c r="D356" s="35"/>
      <c r="E356" s="35"/>
      <c r="F356" s="35"/>
      <c r="G356" s="35"/>
      <c r="H356" s="17">
        <v>349.8854</v>
      </c>
    </row>
    <row r="357" spans="1:8" ht="15.75" hidden="1" outlineLevel="1">
      <c r="A357" s="35" t="s">
        <v>27</v>
      </c>
      <c r="B357" s="35"/>
      <c r="C357" s="35"/>
      <c r="D357" s="35"/>
      <c r="E357" s="35"/>
      <c r="F357" s="35"/>
      <c r="G357" s="35"/>
      <c r="H357" s="21">
        <f>D359+D363</f>
        <v>9522.097999999993</v>
      </c>
    </row>
    <row r="358" spans="1:8" ht="15.75" hidden="1" outlineLevel="1">
      <c r="A358" s="35" t="s">
        <v>20</v>
      </c>
      <c r="B358" s="35"/>
      <c r="C358" s="14"/>
      <c r="D358" s="14"/>
      <c r="E358" s="14"/>
      <c r="F358" s="14"/>
      <c r="G358" s="14"/>
      <c r="H358" s="23"/>
    </row>
    <row r="359" spans="1:8" ht="15.75" hidden="1" outlineLevel="1">
      <c r="A359" s="37" t="s">
        <v>28</v>
      </c>
      <c r="B359" s="37"/>
      <c r="C359" s="37"/>
      <c r="D359" s="17">
        <f>D360+D361+D362</f>
        <v>2.23</v>
      </c>
      <c r="E359" s="7"/>
      <c r="F359" s="8"/>
      <c r="G359" s="8"/>
      <c r="H359" s="8"/>
    </row>
    <row r="360" spans="1:8" ht="15.75" hidden="1" outlineLevel="1">
      <c r="A360" s="38" t="s">
        <v>29</v>
      </c>
      <c r="B360" s="38"/>
      <c r="C360" s="38"/>
      <c r="D360" s="17">
        <v>0.541</v>
      </c>
      <c r="E360" s="7"/>
      <c r="F360" s="8"/>
      <c r="G360" s="8"/>
      <c r="H360" s="8"/>
    </row>
    <row r="361" spans="1:8" ht="15.75" hidden="1" outlineLevel="1">
      <c r="A361" s="38" t="s">
        <v>30</v>
      </c>
      <c r="B361" s="38"/>
      <c r="C361" s="38"/>
      <c r="D361" s="17">
        <v>1.146</v>
      </c>
      <c r="E361" s="7"/>
      <c r="F361" s="8"/>
      <c r="G361" s="8"/>
      <c r="H361" s="8"/>
    </row>
    <row r="362" spans="1:8" ht="15.75" hidden="1" outlineLevel="1">
      <c r="A362" s="38" t="s">
        <v>31</v>
      </c>
      <c r="B362" s="38"/>
      <c r="C362" s="38"/>
      <c r="D362" s="17">
        <v>0.543</v>
      </c>
      <c r="E362" s="7"/>
      <c r="F362" s="8"/>
      <c r="G362" s="8"/>
      <c r="H362" s="8"/>
    </row>
    <row r="363" spans="1:8" ht="15.75" hidden="1" outlineLevel="1">
      <c r="A363" s="37" t="s">
        <v>32</v>
      </c>
      <c r="B363" s="37"/>
      <c r="C363" s="37"/>
      <c r="D363" s="17">
        <f>D364+D365</f>
        <v>9519.867999999993</v>
      </c>
      <c r="E363" s="7"/>
      <c r="F363" s="8"/>
      <c r="G363" s="8"/>
      <c r="H363" s="8"/>
    </row>
    <row r="364" spans="1:8" ht="15.75" hidden="1" outlineLevel="1">
      <c r="A364" s="38" t="s">
        <v>29</v>
      </c>
      <c r="B364" s="38"/>
      <c r="C364" s="38"/>
      <c r="D364" s="17">
        <v>3344.896999999999</v>
      </c>
      <c r="E364" s="7"/>
      <c r="F364" s="8"/>
      <c r="G364" s="8"/>
      <c r="H364" s="8"/>
    </row>
    <row r="365" spans="1:8" ht="15.75" hidden="1" outlineLevel="1">
      <c r="A365" s="38" t="s">
        <v>31</v>
      </c>
      <c r="B365" s="38"/>
      <c r="C365" s="38"/>
      <c r="D365" s="17">
        <v>6174.970999999994</v>
      </c>
      <c r="E365" s="7"/>
      <c r="F365" s="8"/>
      <c r="G365" s="8"/>
      <c r="H365" s="8"/>
    </row>
    <row r="366" spans="1:8" ht="15.75" hidden="1" outlineLevel="1">
      <c r="A366" s="35" t="s">
        <v>33</v>
      </c>
      <c r="B366" s="35"/>
      <c r="C366" s="35"/>
      <c r="D366" s="35"/>
      <c r="E366" s="35"/>
      <c r="F366" s="35"/>
      <c r="G366" s="35"/>
      <c r="H366" s="17">
        <v>555201.038</v>
      </c>
    </row>
    <row r="367" spans="1:8" ht="15.75" hidden="1" outlineLevel="1">
      <c r="A367" s="35" t="s">
        <v>55</v>
      </c>
      <c r="B367" s="35"/>
      <c r="C367" s="35"/>
      <c r="D367" s="35"/>
      <c r="E367" s="35"/>
      <c r="F367" s="35"/>
      <c r="G367" s="35"/>
      <c r="H367" s="17">
        <v>29937.578</v>
      </c>
    </row>
    <row r="368" spans="1:8" ht="15.75" hidden="1" outlineLevel="1">
      <c r="A368" s="35" t="s">
        <v>36</v>
      </c>
      <c r="B368" s="35"/>
      <c r="C368" s="35"/>
      <c r="D368" s="35"/>
      <c r="E368" s="35"/>
      <c r="F368" s="35"/>
      <c r="G368" s="35"/>
      <c r="H368" s="17">
        <f>E370+E371+E372+E373+E374</f>
        <v>165807.77</v>
      </c>
    </row>
    <row r="369" spans="1:8" ht="15.75" hidden="1" outlineLevel="1">
      <c r="A369" s="35" t="s">
        <v>20</v>
      </c>
      <c r="B369" s="35"/>
      <c r="C369" s="14"/>
      <c r="D369" s="14"/>
      <c r="E369" s="14"/>
      <c r="F369" s="14"/>
      <c r="G369" s="14"/>
      <c r="H369" s="23"/>
    </row>
    <row r="370" spans="1:8" ht="15.75" hidden="1" outlineLevel="1">
      <c r="A370" s="36" t="s">
        <v>37</v>
      </c>
      <c r="B370" s="36"/>
      <c r="C370" s="36"/>
      <c r="D370" s="36"/>
      <c r="E370" s="17">
        <v>9522.097999999993</v>
      </c>
      <c r="G370" s="8"/>
      <c r="H370" s="8"/>
    </row>
    <row r="371" spans="1:8" ht="15.75" hidden="1" outlineLevel="1">
      <c r="A371" s="36" t="s">
        <v>38</v>
      </c>
      <c r="B371" s="36"/>
      <c r="C371" s="36"/>
      <c r="D371" s="36"/>
      <c r="E371" s="21">
        <v>118951.868</v>
      </c>
      <c r="G371" s="8"/>
      <c r="H371" s="8"/>
    </row>
    <row r="372" spans="1:8" ht="15.75" hidden="1" outlineLevel="1">
      <c r="A372" s="36" t="s">
        <v>39</v>
      </c>
      <c r="B372" s="36"/>
      <c r="C372" s="36"/>
      <c r="D372" s="36"/>
      <c r="E372" s="21">
        <v>37333.804</v>
      </c>
      <c r="G372" s="8"/>
      <c r="H372" s="8"/>
    </row>
    <row r="373" spans="1:8" ht="15.75" hidden="1" outlineLevel="1">
      <c r="A373" s="36" t="s">
        <v>40</v>
      </c>
      <c r="B373" s="36"/>
      <c r="C373" s="36"/>
      <c r="D373" s="36"/>
      <c r="E373" s="22">
        <v>0</v>
      </c>
      <c r="G373" s="8"/>
      <c r="H373" s="8"/>
    </row>
    <row r="374" spans="1:8" ht="15.75" hidden="1" outlineLevel="1">
      <c r="A374" s="36" t="s">
        <v>41</v>
      </c>
      <c r="B374" s="36"/>
      <c r="C374" s="36"/>
      <c r="D374" s="36"/>
      <c r="E374" s="22">
        <v>0</v>
      </c>
      <c r="G374" s="8"/>
      <c r="H374" s="8"/>
    </row>
    <row r="375" spans="1:8" ht="15.75" hidden="1" outlineLevel="1">
      <c r="A375" s="35" t="s">
        <v>42</v>
      </c>
      <c r="B375" s="35"/>
      <c r="C375" s="35"/>
      <c r="D375" s="35"/>
      <c r="E375" s="35"/>
      <c r="F375" s="35"/>
      <c r="G375" s="35"/>
      <c r="H375" s="17">
        <v>196810.5</v>
      </c>
    </row>
    <row r="376" spans="1:8" ht="15.75" hidden="1" outlineLevel="1">
      <c r="A376" s="35" t="s">
        <v>43</v>
      </c>
      <c r="B376" s="35"/>
      <c r="C376" s="35"/>
      <c r="D376" s="35"/>
      <c r="E376" s="35"/>
      <c r="F376" s="35"/>
      <c r="G376" s="35"/>
      <c r="H376" s="12">
        <v>0</v>
      </c>
    </row>
    <row r="377" ht="15.75" hidden="1" outlineLevel="1"/>
    <row r="378" spans="1:8" ht="15.75" hidden="1" outlineLevel="1">
      <c r="A378" s="43" t="s">
        <v>64</v>
      </c>
      <c r="B378" s="43"/>
      <c r="C378" s="43"/>
      <c r="D378" s="43"/>
      <c r="E378" s="43"/>
      <c r="F378" s="43"/>
      <c r="G378" s="43"/>
      <c r="H378" s="43"/>
    </row>
    <row r="379" spans="1:8" ht="15.75" hidden="1" outlineLevel="1">
      <c r="A379" s="44" t="s">
        <v>11</v>
      </c>
      <c r="B379" s="44"/>
      <c r="C379" s="44"/>
      <c r="D379" s="44"/>
      <c r="E379" s="44"/>
      <c r="F379" s="44"/>
      <c r="G379" s="44"/>
      <c r="H379" s="12">
        <f>ROUND(H382+H383*H384+H414,2)</f>
        <v>2737.15</v>
      </c>
    </row>
    <row r="380" spans="1:5" ht="15.75" hidden="1" outlineLevel="1">
      <c r="A380" s="7"/>
      <c r="B380" s="7"/>
      <c r="C380" s="13"/>
      <c r="D380" s="13"/>
      <c r="E380" s="13"/>
    </row>
    <row r="381" spans="1:8" ht="15.75" hidden="1" outlineLevel="1">
      <c r="A381" s="44" t="s">
        <v>12</v>
      </c>
      <c r="B381" s="44"/>
      <c r="C381" s="44"/>
      <c r="D381" s="44"/>
      <c r="E381" s="44"/>
      <c r="F381" s="44"/>
      <c r="G381" s="44"/>
      <c r="H381" s="44"/>
    </row>
    <row r="382" spans="1:8" ht="15.75" hidden="1" outlineLevel="1">
      <c r="A382" s="39" t="s">
        <v>13</v>
      </c>
      <c r="B382" s="39"/>
      <c r="C382" s="39"/>
      <c r="D382" s="39"/>
      <c r="E382" s="39"/>
      <c r="F382" s="39"/>
      <c r="G382" s="39"/>
      <c r="H382" s="12">
        <v>1308.72</v>
      </c>
    </row>
    <row r="383" spans="1:8" ht="15.75" hidden="1" outlineLevel="1">
      <c r="A383" s="39" t="s">
        <v>14</v>
      </c>
      <c r="B383" s="39"/>
      <c r="C383" s="39"/>
      <c r="D383" s="39"/>
      <c r="E383" s="39"/>
      <c r="F383" s="39"/>
      <c r="G383" s="39"/>
      <c r="H383" s="12">
        <v>859022.07</v>
      </c>
    </row>
    <row r="384" spans="1:12" ht="15.75" hidden="1" outlineLevel="1">
      <c r="A384" s="39" t="s">
        <v>15</v>
      </c>
      <c r="B384" s="39"/>
      <c r="C384" s="39"/>
      <c r="D384" s="39"/>
      <c r="E384" s="39"/>
      <c r="F384" s="39"/>
      <c r="G384" s="39"/>
      <c r="H384" s="15">
        <f>(H385+H386-(H387+H394))/(H404+H405-(H406+H413))</f>
        <v>0.0016628607867101573</v>
      </c>
      <c r="K384" s="20"/>
      <c r="L384" s="20"/>
    </row>
    <row r="385" spans="1:12" ht="15.75" hidden="1" outlineLevel="1">
      <c r="A385" s="39" t="s">
        <v>16</v>
      </c>
      <c r="B385" s="39"/>
      <c r="C385" s="39"/>
      <c r="D385" s="39"/>
      <c r="E385" s="39"/>
      <c r="F385" s="39"/>
      <c r="G385" s="39"/>
      <c r="H385" s="17">
        <v>873.92</v>
      </c>
      <c r="K385" s="20"/>
      <c r="L385" s="20"/>
    </row>
    <row r="386" spans="1:8" ht="15.75" hidden="1" outlineLevel="1">
      <c r="A386" s="39" t="s">
        <v>17</v>
      </c>
      <c r="B386" s="39"/>
      <c r="C386" s="39"/>
      <c r="D386" s="39"/>
      <c r="E386" s="39"/>
      <c r="F386" s="39"/>
      <c r="G386" s="39"/>
      <c r="H386" s="17">
        <v>36.80800000000001</v>
      </c>
    </row>
    <row r="387" spans="1:8" ht="15.75" hidden="1" outlineLevel="1">
      <c r="A387" s="39" t="s">
        <v>18</v>
      </c>
      <c r="B387" s="39"/>
      <c r="C387" s="39"/>
      <c r="D387" s="39"/>
      <c r="E387" s="39"/>
      <c r="F387" s="39"/>
      <c r="G387" s="39"/>
      <c r="H387" s="17">
        <f>E389+E390+E391+E392+E393</f>
        <v>282.4787581432939</v>
      </c>
    </row>
    <row r="388" spans="1:8" ht="15.75" hidden="1" outlineLevel="1">
      <c r="A388" s="39" t="s">
        <v>20</v>
      </c>
      <c r="B388" s="39"/>
      <c r="C388" s="14"/>
      <c r="D388" s="14"/>
      <c r="E388" s="14"/>
      <c r="F388" s="14"/>
      <c r="G388" s="14"/>
      <c r="H388" s="19"/>
    </row>
    <row r="389" spans="1:8" ht="15.75" hidden="1" outlineLevel="1">
      <c r="A389" s="36" t="s">
        <v>21</v>
      </c>
      <c r="B389" s="36"/>
      <c r="C389" s="36"/>
      <c r="D389" s="36"/>
      <c r="E389" s="17">
        <v>20.306948643294035</v>
      </c>
      <c r="G389" s="8"/>
      <c r="H389" s="8"/>
    </row>
    <row r="390" spans="1:8" ht="15.75" hidden="1" outlineLevel="1">
      <c r="A390" s="36" t="s">
        <v>22</v>
      </c>
      <c r="B390" s="36"/>
      <c r="C390" s="36"/>
      <c r="D390" s="36"/>
      <c r="E390" s="21">
        <v>208.9617830999999</v>
      </c>
      <c r="G390" s="8"/>
      <c r="H390" s="8"/>
    </row>
    <row r="391" spans="1:8" ht="15.75" hidden="1" outlineLevel="1">
      <c r="A391" s="36" t="s">
        <v>23</v>
      </c>
      <c r="B391" s="36"/>
      <c r="C391" s="36"/>
      <c r="D391" s="36"/>
      <c r="E391" s="21">
        <v>53.21002639999993</v>
      </c>
      <c r="G391" s="8"/>
      <c r="H391" s="8"/>
    </row>
    <row r="392" spans="1:8" ht="15.75" hidden="1" outlineLevel="1">
      <c r="A392" s="36" t="s">
        <v>24</v>
      </c>
      <c r="B392" s="36"/>
      <c r="C392" s="36"/>
      <c r="D392" s="36"/>
      <c r="E392" s="22">
        <v>0</v>
      </c>
      <c r="G392" s="8"/>
      <c r="H392" s="8"/>
    </row>
    <row r="393" spans="1:8" ht="15.75" hidden="1" outlineLevel="1">
      <c r="A393" s="36" t="s">
        <v>25</v>
      </c>
      <c r="B393" s="36"/>
      <c r="C393" s="36"/>
      <c r="D393" s="36"/>
      <c r="E393" s="22">
        <v>0</v>
      </c>
      <c r="G393" s="8"/>
      <c r="H393" s="8"/>
    </row>
    <row r="394" spans="1:8" ht="15.75" hidden="1" outlineLevel="1">
      <c r="A394" s="35" t="s">
        <v>26</v>
      </c>
      <c r="B394" s="35"/>
      <c r="C394" s="35"/>
      <c r="D394" s="35"/>
      <c r="E394" s="35"/>
      <c r="F394" s="35"/>
      <c r="G394" s="35"/>
      <c r="H394" s="17">
        <v>332.2681</v>
      </c>
    </row>
    <row r="395" spans="1:8" ht="15.75" hidden="1" outlineLevel="1">
      <c r="A395" s="35" t="s">
        <v>27</v>
      </c>
      <c r="B395" s="35"/>
      <c r="C395" s="35"/>
      <c r="D395" s="35"/>
      <c r="E395" s="35"/>
      <c r="F395" s="35"/>
      <c r="G395" s="35"/>
      <c r="H395" s="21">
        <f>D397+D401</f>
        <v>8367.644000000002</v>
      </c>
    </row>
    <row r="396" spans="1:8" ht="15.75" hidden="1" outlineLevel="1">
      <c r="A396" s="35" t="s">
        <v>20</v>
      </c>
      <c r="B396" s="35"/>
      <c r="C396" s="14"/>
      <c r="D396" s="14"/>
      <c r="E396" s="14"/>
      <c r="F396" s="14"/>
      <c r="G396" s="14"/>
      <c r="H396" s="23"/>
    </row>
    <row r="397" spans="1:8" ht="15.75" hidden="1" outlineLevel="1">
      <c r="A397" s="37" t="s">
        <v>28</v>
      </c>
      <c r="B397" s="37"/>
      <c r="C397" s="37"/>
      <c r="D397" s="17">
        <f>D398+D399+D400</f>
        <v>2.593</v>
      </c>
      <c r="E397" s="7"/>
      <c r="F397" s="8"/>
      <c r="G397" s="8"/>
      <c r="H397" s="8"/>
    </row>
    <row r="398" spans="1:8" ht="15.75" hidden="1" outlineLevel="1">
      <c r="A398" s="38" t="s">
        <v>29</v>
      </c>
      <c r="B398" s="38"/>
      <c r="C398" s="38"/>
      <c r="D398" s="17">
        <v>0.679</v>
      </c>
      <c r="E398" s="7"/>
      <c r="F398" s="8"/>
      <c r="G398" s="8"/>
      <c r="H398" s="8"/>
    </row>
    <row r="399" spans="1:8" ht="15.75" hidden="1" outlineLevel="1">
      <c r="A399" s="38" t="s">
        <v>30</v>
      </c>
      <c r="B399" s="38"/>
      <c r="C399" s="38"/>
      <c r="D399" s="17">
        <v>1.191</v>
      </c>
      <c r="E399" s="7"/>
      <c r="F399" s="8"/>
      <c r="G399" s="8"/>
      <c r="H399" s="8"/>
    </row>
    <row r="400" spans="1:8" ht="15.75" hidden="1" outlineLevel="1">
      <c r="A400" s="38" t="s">
        <v>31</v>
      </c>
      <c r="B400" s="38"/>
      <c r="C400" s="38"/>
      <c r="D400" s="17">
        <v>0.723</v>
      </c>
      <c r="E400" s="7"/>
      <c r="F400" s="8"/>
      <c r="G400" s="8"/>
      <c r="H400" s="8"/>
    </row>
    <row r="401" spans="1:8" ht="15.75" hidden="1" outlineLevel="1">
      <c r="A401" s="37" t="s">
        <v>32</v>
      </c>
      <c r="B401" s="37"/>
      <c r="C401" s="37"/>
      <c r="D401" s="17">
        <f>D402+D403</f>
        <v>8365.051000000001</v>
      </c>
      <c r="E401" s="7"/>
      <c r="F401" s="8"/>
      <c r="G401" s="8"/>
      <c r="H401" s="8"/>
    </row>
    <row r="402" spans="1:8" ht="15.75" hidden="1" outlineLevel="1">
      <c r="A402" s="38" t="s">
        <v>29</v>
      </c>
      <c r="B402" s="38"/>
      <c r="C402" s="38"/>
      <c r="D402" s="17">
        <v>3067.0189999999993</v>
      </c>
      <c r="E402" s="7"/>
      <c r="F402" s="8"/>
      <c r="G402" s="8"/>
      <c r="H402" s="8"/>
    </row>
    <row r="403" spans="1:8" ht="15.75" hidden="1" outlineLevel="1">
      <c r="A403" s="38" t="s">
        <v>31</v>
      </c>
      <c r="B403" s="38"/>
      <c r="C403" s="38"/>
      <c r="D403" s="17">
        <v>5298.032000000002</v>
      </c>
      <c r="E403" s="7"/>
      <c r="F403" s="8"/>
      <c r="G403" s="8"/>
      <c r="H403" s="8"/>
    </row>
    <row r="404" spans="1:8" ht="15.75" hidden="1" outlineLevel="1">
      <c r="A404" s="35" t="s">
        <v>33</v>
      </c>
      <c r="B404" s="35"/>
      <c r="C404" s="35"/>
      <c r="D404" s="35"/>
      <c r="E404" s="35"/>
      <c r="F404" s="35"/>
      <c r="G404" s="35"/>
      <c r="H404" s="17">
        <v>491399.872</v>
      </c>
    </row>
    <row r="405" spans="1:8" ht="15.75" hidden="1" outlineLevel="1">
      <c r="A405" s="35" t="s">
        <v>55</v>
      </c>
      <c r="B405" s="35"/>
      <c r="C405" s="35"/>
      <c r="D405" s="35"/>
      <c r="E405" s="35"/>
      <c r="F405" s="35"/>
      <c r="G405" s="35"/>
      <c r="H405" s="17">
        <v>25065.610999999997</v>
      </c>
    </row>
    <row r="406" spans="1:8" ht="15.75" hidden="1" outlineLevel="1">
      <c r="A406" s="35" t="s">
        <v>36</v>
      </c>
      <c r="B406" s="35"/>
      <c r="C406" s="35"/>
      <c r="D406" s="35"/>
      <c r="E406" s="35"/>
      <c r="F406" s="35"/>
      <c r="G406" s="35"/>
      <c r="H406" s="17">
        <f>E408+E409+E410+E411+E412</f>
        <v>151569.54099999997</v>
      </c>
    </row>
    <row r="407" spans="1:8" ht="15.75" hidden="1" outlineLevel="1">
      <c r="A407" s="35" t="s">
        <v>20</v>
      </c>
      <c r="B407" s="35"/>
      <c r="C407" s="14"/>
      <c r="D407" s="14"/>
      <c r="E407" s="14"/>
      <c r="F407" s="14"/>
      <c r="G407" s="14"/>
      <c r="H407" s="23"/>
    </row>
    <row r="408" spans="1:8" ht="15.75" hidden="1" outlineLevel="1">
      <c r="A408" s="36" t="s">
        <v>37</v>
      </c>
      <c r="B408" s="36"/>
      <c r="C408" s="36"/>
      <c r="D408" s="36"/>
      <c r="E408" s="17">
        <v>8367.644000000002</v>
      </c>
      <c r="G408" s="8"/>
      <c r="H408" s="8"/>
    </row>
    <row r="409" spans="1:8" ht="15.75" hidden="1" outlineLevel="1">
      <c r="A409" s="36" t="s">
        <v>38</v>
      </c>
      <c r="B409" s="36"/>
      <c r="C409" s="36"/>
      <c r="D409" s="36"/>
      <c r="E409" s="21">
        <v>108985.47199999994</v>
      </c>
      <c r="G409" s="8"/>
      <c r="H409" s="8"/>
    </row>
    <row r="410" spans="1:8" ht="15.75" hidden="1" outlineLevel="1">
      <c r="A410" s="36" t="s">
        <v>39</v>
      </c>
      <c r="B410" s="36"/>
      <c r="C410" s="36"/>
      <c r="D410" s="36"/>
      <c r="E410" s="21">
        <v>34216.42500000002</v>
      </c>
      <c r="G410" s="8"/>
      <c r="H410" s="8"/>
    </row>
    <row r="411" spans="1:8" ht="15.75" hidden="1" outlineLevel="1">
      <c r="A411" s="36" t="s">
        <v>40</v>
      </c>
      <c r="B411" s="36"/>
      <c r="C411" s="36"/>
      <c r="D411" s="36"/>
      <c r="E411" s="22">
        <v>0</v>
      </c>
      <c r="G411" s="8"/>
      <c r="H411" s="8"/>
    </row>
    <row r="412" spans="1:8" ht="15.75" hidden="1" outlineLevel="1">
      <c r="A412" s="36" t="s">
        <v>41</v>
      </c>
      <c r="B412" s="36"/>
      <c r="C412" s="36"/>
      <c r="D412" s="36"/>
      <c r="E412" s="22">
        <v>0</v>
      </c>
      <c r="G412" s="8"/>
      <c r="H412" s="8"/>
    </row>
    <row r="413" spans="1:8" ht="15.75" hidden="1" outlineLevel="1">
      <c r="A413" s="35" t="s">
        <v>42</v>
      </c>
      <c r="B413" s="35"/>
      <c r="C413" s="35"/>
      <c r="D413" s="35"/>
      <c r="E413" s="35"/>
      <c r="F413" s="35"/>
      <c r="G413" s="35"/>
      <c r="H413" s="17">
        <v>186900.8</v>
      </c>
    </row>
    <row r="414" spans="1:8" ht="15.75" hidden="1" outlineLevel="1">
      <c r="A414" s="35" t="s">
        <v>43</v>
      </c>
      <c r="B414" s="35"/>
      <c r="C414" s="35"/>
      <c r="D414" s="35"/>
      <c r="E414" s="35"/>
      <c r="F414" s="35"/>
      <c r="G414" s="35"/>
      <c r="H414" s="12">
        <v>0</v>
      </c>
    </row>
    <row r="415" ht="15.75" hidden="1" outlineLevel="1"/>
    <row r="416" spans="1:8" ht="15.75" hidden="1" outlineLevel="1">
      <c r="A416" s="43" t="s">
        <v>65</v>
      </c>
      <c r="B416" s="43"/>
      <c r="C416" s="43"/>
      <c r="D416" s="43"/>
      <c r="E416" s="43"/>
      <c r="F416" s="43"/>
      <c r="G416" s="43"/>
      <c r="H416" s="43"/>
    </row>
    <row r="417" spans="1:8" ht="15.75" hidden="1" outlineLevel="1">
      <c r="A417" s="44" t="s">
        <v>11</v>
      </c>
      <c r="B417" s="44"/>
      <c r="C417" s="44"/>
      <c r="D417" s="44"/>
      <c r="E417" s="44"/>
      <c r="F417" s="44"/>
      <c r="G417" s="44"/>
      <c r="H417" s="12">
        <f>ROUND(H420+H421*H422+H452,2)</f>
        <v>2450.3</v>
      </c>
    </row>
    <row r="418" spans="1:5" ht="15.75" hidden="1" outlineLevel="1">
      <c r="A418" s="7"/>
      <c r="B418" s="7"/>
      <c r="C418" s="13"/>
      <c r="D418" s="13"/>
      <c r="E418" s="13"/>
    </row>
    <row r="419" spans="1:8" ht="15.75" hidden="1" outlineLevel="1">
      <c r="A419" s="44" t="s">
        <v>12</v>
      </c>
      <c r="B419" s="44"/>
      <c r="C419" s="44"/>
      <c r="D419" s="44"/>
      <c r="E419" s="44"/>
      <c r="F419" s="44"/>
      <c r="G419" s="44"/>
      <c r="H419" s="44"/>
    </row>
    <row r="420" spans="1:8" ht="15.75" hidden="1" outlineLevel="1">
      <c r="A420" s="39" t="s">
        <v>13</v>
      </c>
      <c r="B420" s="39"/>
      <c r="C420" s="39"/>
      <c r="D420" s="39"/>
      <c r="E420" s="39"/>
      <c r="F420" s="39"/>
      <c r="G420" s="39"/>
      <c r="H420" s="12">
        <v>1292.58</v>
      </c>
    </row>
    <row r="421" spans="1:8" ht="15.75" hidden="1" outlineLevel="1">
      <c r="A421" s="39" t="s">
        <v>14</v>
      </c>
      <c r="B421" s="39"/>
      <c r="C421" s="39"/>
      <c r="D421" s="39"/>
      <c r="E421" s="39"/>
      <c r="F421" s="39"/>
      <c r="G421" s="39"/>
      <c r="H421" s="12">
        <v>851006.92</v>
      </c>
    </row>
    <row r="422" spans="1:12" ht="15.75" hidden="1" outlineLevel="1">
      <c r="A422" s="39" t="s">
        <v>15</v>
      </c>
      <c r="B422" s="39"/>
      <c r="C422" s="39"/>
      <c r="D422" s="39"/>
      <c r="E422" s="39"/>
      <c r="F422" s="39"/>
      <c r="G422" s="39"/>
      <c r="H422" s="15">
        <f>(H423+H424-(H425+H432))/(H442+H443-(H444+H451))</f>
        <v>0.0013604125396563963</v>
      </c>
      <c r="K422" s="20"/>
      <c r="L422" s="20"/>
    </row>
    <row r="423" spans="1:12" ht="15.75" hidden="1" outlineLevel="1">
      <c r="A423" s="39" t="s">
        <v>16</v>
      </c>
      <c r="B423" s="39"/>
      <c r="C423" s="39"/>
      <c r="D423" s="39"/>
      <c r="E423" s="39"/>
      <c r="F423" s="39"/>
      <c r="G423" s="39"/>
      <c r="H423" s="17">
        <v>847.276</v>
      </c>
      <c r="K423" s="20"/>
      <c r="L423" s="20"/>
    </row>
    <row r="424" spans="1:8" ht="15.75" hidden="1" outlineLevel="1">
      <c r="A424" s="39" t="s">
        <v>17</v>
      </c>
      <c r="B424" s="39"/>
      <c r="C424" s="39"/>
      <c r="D424" s="39"/>
      <c r="E424" s="39"/>
      <c r="F424" s="39"/>
      <c r="G424" s="39"/>
      <c r="H424" s="17">
        <v>30.404</v>
      </c>
    </row>
    <row r="425" spans="1:8" ht="15.75" hidden="1" outlineLevel="1">
      <c r="A425" s="39" t="s">
        <v>18</v>
      </c>
      <c r="B425" s="39"/>
      <c r="C425" s="39"/>
      <c r="D425" s="39"/>
      <c r="E425" s="39"/>
      <c r="F425" s="39"/>
      <c r="G425" s="39"/>
      <c r="H425" s="17">
        <f>E427+E428+E429+E430+E431</f>
        <v>276.0620434977521</v>
      </c>
    </row>
    <row r="426" spans="1:8" ht="15.75" hidden="1" outlineLevel="1">
      <c r="A426" s="39" t="s">
        <v>20</v>
      </c>
      <c r="B426" s="39"/>
      <c r="C426" s="14"/>
      <c r="D426" s="14"/>
      <c r="E426" s="14"/>
      <c r="F426" s="14"/>
      <c r="G426" s="14"/>
      <c r="H426" s="19"/>
    </row>
    <row r="427" spans="1:8" ht="15.75" hidden="1" outlineLevel="1">
      <c r="A427" s="36" t="s">
        <v>21</v>
      </c>
      <c r="B427" s="36"/>
      <c r="C427" s="36"/>
      <c r="D427" s="36"/>
      <c r="E427" s="17">
        <v>17.100801797751867</v>
      </c>
      <c r="G427" s="8"/>
      <c r="H427" s="8"/>
    </row>
    <row r="428" spans="1:8" ht="15.75" hidden="1" outlineLevel="1">
      <c r="A428" s="36" t="s">
        <v>22</v>
      </c>
      <c r="B428" s="36"/>
      <c r="C428" s="36"/>
      <c r="D428" s="36"/>
      <c r="E428" s="21">
        <v>207.7267623000003</v>
      </c>
      <c r="G428" s="8"/>
      <c r="H428" s="8"/>
    </row>
    <row r="429" spans="1:8" ht="15.75" hidden="1" outlineLevel="1">
      <c r="A429" s="36" t="s">
        <v>23</v>
      </c>
      <c r="B429" s="36"/>
      <c r="C429" s="36"/>
      <c r="D429" s="36"/>
      <c r="E429" s="21">
        <v>51.2344793999999</v>
      </c>
      <c r="G429" s="8"/>
      <c r="H429" s="8"/>
    </row>
    <row r="430" spans="1:8" ht="15.75" hidden="1" outlineLevel="1">
      <c r="A430" s="36" t="s">
        <v>24</v>
      </c>
      <c r="B430" s="36"/>
      <c r="C430" s="36"/>
      <c r="D430" s="36"/>
      <c r="E430" s="22">
        <v>0</v>
      </c>
      <c r="G430" s="8"/>
      <c r="H430" s="8"/>
    </row>
    <row r="431" spans="1:8" ht="15.75" hidden="1" outlineLevel="1">
      <c r="A431" s="36" t="s">
        <v>25</v>
      </c>
      <c r="B431" s="36"/>
      <c r="C431" s="36"/>
      <c r="D431" s="36"/>
      <c r="E431" s="22">
        <v>0</v>
      </c>
      <c r="G431" s="8"/>
      <c r="H431" s="8"/>
    </row>
    <row r="432" spans="1:8" ht="15.75" hidden="1" outlineLevel="1">
      <c r="A432" s="35" t="s">
        <v>26</v>
      </c>
      <c r="B432" s="35"/>
      <c r="C432" s="35"/>
      <c r="D432" s="35"/>
      <c r="E432" s="35"/>
      <c r="F432" s="35"/>
      <c r="G432" s="35"/>
      <c r="H432" s="17">
        <v>294.6998</v>
      </c>
    </row>
    <row r="433" spans="1:8" ht="15.75" hidden="1" outlineLevel="1">
      <c r="A433" s="35" t="s">
        <v>27</v>
      </c>
      <c r="B433" s="35"/>
      <c r="C433" s="35"/>
      <c r="D433" s="35"/>
      <c r="E433" s="35"/>
      <c r="F433" s="35"/>
      <c r="G433" s="35"/>
      <c r="H433" s="21">
        <f>D435+D439</f>
        <v>7507.712000000006</v>
      </c>
    </row>
    <row r="434" spans="1:8" ht="15.75" hidden="1" outlineLevel="1">
      <c r="A434" s="35" t="s">
        <v>20</v>
      </c>
      <c r="B434" s="35"/>
      <c r="C434" s="14"/>
      <c r="D434" s="14"/>
      <c r="E434" s="14"/>
      <c r="F434" s="14"/>
      <c r="G434" s="14"/>
      <c r="H434" s="23"/>
    </row>
    <row r="435" spans="1:8" ht="15.75" hidden="1" outlineLevel="1">
      <c r="A435" s="37" t="s">
        <v>28</v>
      </c>
      <c r="B435" s="37"/>
      <c r="C435" s="37"/>
      <c r="D435" s="17">
        <f>D436+D437+D438</f>
        <v>2.608</v>
      </c>
      <c r="E435" s="7"/>
      <c r="F435" s="8"/>
      <c r="G435" s="8"/>
      <c r="H435" s="8"/>
    </row>
    <row r="436" spans="1:8" ht="15.75" hidden="1" outlineLevel="1">
      <c r="A436" s="38" t="s">
        <v>29</v>
      </c>
      <c r="B436" s="38"/>
      <c r="C436" s="38"/>
      <c r="D436" s="17">
        <v>0.688</v>
      </c>
      <c r="E436" s="7"/>
      <c r="F436" s="8"/>
      <c r="G436" s="8"/>
      <c r="H436" s="8"/>
    </row>
    <row r="437" spans="1:8" ht="15.75" hidden="1" outlineLevel="1">
      <c r="A437" s="38" t="s">
        <v>30</v>
      </c>
      <c r="B437" s="38"/>
      <c r="C437" s="38"/>
      <c r="D437" s="17">
        <v>1.243</v>
      </c>
      <c r="E437" s="7"/>
      <c r="F437" s="8"/>
      <c r="G437" s="8"/>
      <c r="H437" s="8"/>
    </row>
    <row r="438" spans="1:8" ht="15.75" hidden="1" outlineLevel="1">
      <c r="A438" s="38" t="s">
        <v>31</v>
      </c>
      <c r="B438" s="38"/>
      <c r="C438" s="38"/>
      <c r="D438" s="17">
        <v>0.677</v>
      </c>
      <c r="E438" s="7"/>
      <c r="F438" s="8"/>
      <c r="G438" s="8"/>
      <c r="H438" s="8"/>
    </row>
    <row r="439" spans="1:8" ht="15.75" hidden="1" outlineLevel="1">
      <c r="A439" s="37" t="s">
        <v>32</v>
      </c>
      <c r="B439" s="37"/>
      <c r="C439" s="37"/>
      <c r="D439" s="17">
        <f>D440+D441</f>
        <v>7505.104000000006</v>
      </c>
      <c r="E439" s="7"/>
      <c r="F439" s="8"/>
      <c r="G439" s="8"/>
      <c r="H439" s="8"/>
    </row>
    <row r="440" spans="1:8" ht="15.75" hidden="1" outlineLevel="1">
      <c r="A440" s="38" t="s">
        <v>29</v>
      </c>
      <c r="B440" s="38"/>
      <c r="C440" s="38"/>
      <c r="D440" s="17">
        <v>3005.599000000001</v>
      </c>
      <c r="E440" s="7"/>
      <c r="F440" s="8"/>
      <c r="G440" s="8"/>
      <c r="H440" s="8"/>
    </row>
    <row r="441" spans="1:8" ht="15.75" hidden="1" outlineLevel="1">
      <c r="A441" s="38" t="s">
        <v>31</v>
      </c>
      <c r="B441" s="38"/>
      <c r="C441" s="38"/>
      <c r="D441" s="17">
        <v>4499.505000000005</v>
      </c>
      <c r="E441" s="7"/>
      <c r="F441" s="8"/>
      <c r="G441" s="8"/>
      <c r="H441" s="8"/>
    </row>
    <row r="442" spans="1:8" ht="15.75" hidden="1" outlineLevel="1">
      <c r="A442" s="35" t="s">
        <v>33</v>
      </c>
      <c r="B442" s="35"/>
      <c r="C442" s="35"/>
      <c r="D442" s="35"/>
      <c r="E442" s="35"/>
      <c r="F442" s="35"/>
      <c r="G442" s="35"/>
      <c r="H442" s="17">
        <v>532513.624</v>
      </c>
    </row>
    <row r="443" spans="1:8" ht="15.75" hidden="1" outlineLevel="1">
      <c r="A443" s="35" t="s">
        <v>55</v>
      </c>
      <c r="B443" s="35"/>
      <c r="C443" s="35"/>
      <c r="D443" s="35"/>
      <c r="E443" s="35"/>
      <c r="F443" s="35"/>
      <c r="G443" s="35"/>
      <c r="H443" s="17">
        <v>23681.369</v>
      </c>
    </row>
    <row r="444" spans="1:8" ht="15.75" hidden="1" outlineLevel="1">
      <c r="A444" s="35" t="s">
        <v>36</v>
      </c>
      <c r="B444" s="35"/>
      <c r="C444" s="35"/>
      <c r="D444" s="35"/>
      <c r="E444" s="35"/>
      <c r="F444" s="35"/>
      <c r="G444" s="35"/>
      <c r="H444" s="17">
        <f>E446+E447+E448+E449+E450</f>
        <v>164819.71299999996</v>
      </c>
    </row>
    <row r="445" spans="1:8" ht="15.75" hidden="1" outlineLevel="1">
      <c r="A445" s="35" t="s">
        <v>20</v>
      </c>
      <c r="B445" s="35"/>
      <c r="C445" s="14"/>
      <c r="D445" s="14"/>
      <c r="E445" s="14"/>
      <c r="F445" s="14"/>
      <c r="G445" s="14"/>
      <c r="H445" s="23"/>
    </row>
    <row r="446" spans="1:8" ht="15.75" hidden="1" outlineLevel="1">
      <c r="A446" s="36" t="s">
        <v>37</v>
      </c>
      <c r="B446" s="36"/>
      <c r="C446" s="36"/>
      <c r="D446" s="36"/>
      <c r="E446" s="17">
        <v>7507.712000000006</v>
      </c>
      <c r="G446" s="8"/>
      <c r="H446" s="8"/>
    </row>
    <row r="447" spans="1:8" ht="15.75" hidden="1" outlineLevel="1">
      <c r="A447" s="36" t="s">
        <v>38</v>
      </c>
      <c r="B447" s="36"/>
      <c r="C447" s="36"/>
      <c r="D447" s="36"/>
      <c r="E447" s="21">
        <v>120981.78099999992</v>
      </c>
      <c r="G447" s="8"/>
      <c r="H447" s="8"/>
    </row>
    <row r="448" spans="1:8" ht="15.75" hidden="1" outlineLevel="1">
      <c r="A448" s="36" t="s">
        <v>39</v>
      </c>
      <c r="B448" s="36"/>
      <c r="C448" s="36"/>
      <c r="D448" s="36"/>
      <c r="E448" s="21">
        <v>36330.22000000004</v>
      </c>
      <c r="G448" s="8"/>
      <c r="H448" s="8"/>
    </row>
    <row r="449" spans="1:8" ht="15.75" hidden="1" outlineLevel="1">
      <c r="A449" s="36" t="s">
        <v>40</v>
      </c>
      <c r="B449" s="36"/>
      <c r="C449" s="36"/>
      <c r="D449" s="36"/>
      <c r="E449" s="22">
        <v>0</v>
      </c>
      <c r="G449" s="8"/>
      <c r="H449" s="8"/>
    </row>
    <row r="450" spans="1:8" ht="15.75" hidden="1" outlineLevel="1">
      <c r="A450" s="36" t="s">
        <v>41</v>
      </c>
      <c r="B450" s="36"/>
      <c r="C450" s="36"/>
      <c r="D450" s="36"/>
      <c r="E450" s="22">
        <v>0</v>
      </c>
      <c r="G450" s="8"/>
      <c r="H450" s="8"/>
    </row>
    <row r="451" spans="1:8" ht="15.75" hidden="1" outlineLevel="1">
      <c r="A451" s="35" t="s">
        <v>42</v>
      </c>
      <c r="B451" s="35"/>
      <c r="C451" s="35"/>
      <c r="D451" s="35"/>
      <c r="E451" s="35"/>
      <c r="F451" s="35"/>
      <c r="G451" s="35"/>
      <c r="H451" s="17">
        <v>165768.6</v>
      </c>
    </row>
    <row r="452" spans="1:8" ht="15.75" hidden="1" outlineLevel="1">
      <c r="A452" s="35" t="s">
        <v>43</v>
      </c>
      <c r="B452" s="35"/>
      <c r="C452" s="35"/>
      <c r="D452" s="35"/>
      <c r="E452" s="35"/>
      <c r="F452" s="35"/>
      <c r="G452" s="35"/>
      <c r="H452" s="12">
        <v>0</v>
      </c>
    </row>
    <row r="453" ht="15.75" hidden="1" outlineLevel="1"/>
    <row r="454" spans="1:8" ht="15.75" hidden="1" outlineLevel="1">
      <c r="A454" s="43" t="s">
        <v>66</v>
      </c>
      <c r="B454" s="43"/>
      <c r="C454" s="43"/>
      <c r="D454" s="43"/>
      <c r="E454" s="43"/>
      <c r="F454" s="43"/>
      <c r="G454" s="43"/>
      <c r="H454" s="43"/>
    </row>
    <row r="455" spans="1:8" ht="15.75" hidden="1" outlineLevel="1">
      <c r="A455" s="44" t="s">
        <v>11</v>
      </c>
      <c r="B455" s="44"/>
      <c r="C455" s="44"/>
      <c r="D455" s="44"/>
      <c r="E455" s="44"/>
      <c r="F455" s="44"/>
      <c r="G455" s="44"/>
      <c r="H455" s="12">
        <f>ROUND(H458+H459*H460+H490,2)</f>
        <v>2511.15</v>
      </c>
    </row>
    <row r="456" spans="1:5" ht="15.75" hidden="1" outlineLevel="1">
      <c r="A456" s="7"/>
      <c r="B456" s="7"/>
      <c r="C456" s="13"/>
      <c r="D456" s="13"/>
      <c r="E456" s="13"/>
    </row>
    <row r="457" spans="1:8" ht="15.75" hidden="1" outlineLevel="1">
      <c r="A457" s="44" t="s">
        <v>12</v>
      </c>
      <c r="B457" s="44"/>
      <c r="C457" s="44"/>
      <c r="D457" s="44"/>
      <c r="E457" s="44"/>
      <c r="F457" s="44"/>
      <c r="G457" s="44"/>
      <c r="H457" s="44"/>
    </row>
    <row r="458" spans="1:8" ht="15.75" hidden="1" outlineLevel="1">
      <c r="A458" s="39" t="s">
        <v>13</v>
      </c>
      <c r="B458" s="39"/>
      <c r="C458" s="39"/>
      <c r="D458" s="39"/>
      <c r="E458" s="39"/>
      <c r="F458" s="39"/>
      <c r="G458" s="39"/>
      <c r="H458" s="12">
        <v>1239.3</v>
      </c>
    </row>
    <row r="459" spans="1:8" ht="15.75" hidden="1" outlineLevel="1">
      <c r="A459" s="39" t="s">
        <v>14</v>
      </c>
      <c r="B459" s="39"/>
      <c r="C459" s="39"/>
      <c r="D459" s="39"/>
      <c r="E459" s="39"/>
      <c r="F459" s="39"/>
      <c r="G459" s="39"/>
      <c r="H459" s="12">
        <v>871450.41</v>
      </c>
    </row>
    <row r="460" spans="1:12" ht="15.75" hidden="1" outlineLevel="1">
      <c r="A460" s="39" t="s">
        <v>15</v>
      </c>
      <c r="B460" s="39"/>
      <c r="C460" s="39"/>
      <c r="D460" s="39"/>
      <c r="E460" s="39"/>
      <c r="F460" s="39"/>
      <c r="G460" s="39"/>
      <c r="H460" s="15">
        <f>(H461+H462-(H463+H470))/(H480+H481-(H482+H489))</f>
        <v>0.001459462152642788</v>
      </c>
      <c r="K460" s="20"/>
      <c r="L460" s="20"/>
    </row>
    <row r="461" spans="1:12" ht="15.75" hidden="1" outlineLevel="1">
      <c r="A461" s="39" t="s">
        <v>16</v>
      </c>
      <c r="B461" s="39"/>
      <c r="C461" s="39"/>
      <c r="D461" s="39"/>
      <c r="E461" s="39"/>
      <c r="F461" s="39"/>
      <c r="G461" s="39"/>
      <c r="H461" s="17">
        <v>753.756</v>
      </c>
      <c r="K461" s="20"/>
      <c r="L461" s="20"/>
    </row>
    <row r="462" spans="1:8" ht="15.75" hidden="1" outlineLevel="1">
      <c r="A462" s="39" t="s">
        <v>17</v>
      </c>
      <c r="B462" s="39"/>
      <c r="C462" s="39"/>
      <c r="D462" s="39"/>
      <c r="E462" s="39"/>
      <c r="F462" s="39"/>
      <c r="G462" s="39"/>
      <c r="H462" s="17">
        <v>13.908000000000001</v>
      </c>
    </row>
    <row r="463" spans="1:8" ht="15.75" hidden="1" outlineLevel="1">
      <c r="A463" s="39" t="s">
        <v>18</v>
      </c>
      <c r="B463" s="39"/>
      <c r="C463" s="39"/>
      <c r="D463" s="39"/>
      <c r="E463" s="39"/>
      <c r="F463" s="39"/>
      <c r="G463" s="39"/>
      <c r="H463" s="17">
        <f>E465+E466+E467+E468+E469</f>
        <v>234.1550851311767</v>
      </c>
    </row>
    <row r="464" spans="1:8" ht="15.75" hidden="1" outlineLevel="1">
      <c r="A464" s="39" t="s">
        <v>20</v>
      </c>
      <c r="B464" s="39"/>
      <c r="C464" s="14"/>
      <c r="D464" s="14"/>
      <c r="E464" s="14"/>
      <c r="F464" s="14"/>
      <c r="G464" s="14"/>
      <c r="H464" s="19"/>
    </row>
    <row r="465" spans="1:8" ht="15.75" hidden="1" outlineLevel="1">
      <c r="A465" s="36" t="s">
        <v>21</v>
      </c>
      <c r="B465" s="36"/>
      <c r="C465" s="36"/>
      <c r="D465" s="36"/>
      <c r="E465" s="17">
        <v>13.817631331176612</v>
      </c>
      <c r="G465" s="8"/>
      <c r="H465" s="8"/>
    </row>
    <row r="466" spans="1:8" ht="15.75" hidden="1" outlineLevel="1">
      <c r="A466" s="36" t="s">
        <v>22</v>
      </c>
      <c r="B466" s="36"/>
      <c r="C466" s="36"/>
      <c r="D466" s="36"/>
      <c r="E466" s="21">
        <v>175.51568800000013</v>
      </c>
      <c r="G466" s="8"/>
      <c r="H466" s="8"/>
    </row>
    <row r="467" spans="1:8" ht="15.75" hidden="1" outlineLevel="1">
      <c r="A467" s="36" t="s">
        <v>23</v>
      </c>
      <c r="B467" s="36"/>
      <c r="C467" s="36"/>
      <c r="D467" s="36"/>
      <c r="E467" s="21">
        <v>44.821765799999966</v>
      </c>
      <c r="G467" s="8"/>
      <c r="H467" s="8"/>
    </row>
    <row r="468" spans="1:8" ht="15.75" hidden="1" outlineLevel="1">
      <c r="A468" s="36" t="s">
        <v>24</v>
      </c>
      <c r="B468" s="36"/>
      <c r="C468" s="36"/>
      <c r="D468" s="36"/>
      <c r="E468" s="22">
        <v>0</v>
      </c>
      <c r="G468" s="8"/>
      <c r="H468" s="8"/>
    </row>
    <row r="469" spans="1:8" ht="15.75" hidden="1" outlineLevel="1">
      <c r="A469" s="36" t="s">
        <v>25</v>
      </c>
      <c r="B469" s="36"/>
      <c r="C469" s="36"/>
      <c r="D469" s="36"/>
      <c r="E469" s="22">
        <v>0</v>
      </c>
      <c r="G469" s="8"/>
      <c r="H469" s="8"/>
    </row>
    <row r="470" spans="1:8" ht="15.75" hidden="1" outlineLevel="1">
      <c r="A470" s="35" t="s">
        <v>26</v>
      </c>
      <c r="B470" s="35"/>
      <c r="C470" s="35"/>
      <c r="D470" s="35"/>
      <c r="E470" s="35"/>
      <c r="F470" s="35"/>
      <c r="G470" s="35"/>
      <c r="H470" s="17">
        <v>289.6767</v>
      </c>
    </row>
    <row r="471" spans="1:8" ht="15.75" hidden="1" outlineLevel="1">
      <c r="A471" s="35" t="s">
        <v>27</v>
      </c>
      <c r="B471" s="35"/>
      <c r="C471" s="35"/>
      <c r="D471" s="35"/>
      <c r="E471" s="35"/>
      <c r="F471" s="35"/>
      <c r="G471" s="35"/>
      <c r="H471" s="21">
        <f>D473+D477</f>
        <v>6280.990000000006</v>
      </c>
    </row>
    <row r="472" spans="1:8" ht="15.75" hidden="1" outlineLevel="1">
      <c r="A472" s="35" t="s">
        <v>20</v>
      </c>
      <c r="B472" s="35"/>
      <c r="C472" s="14"/>
      <c r="D472" s="14"/>
      <c r="E472" s="14"/>
      <c r="F472" s="14"/>
      <c r="G472" s="14"/>
      <c r="H472" s="23"/>
    </row>
    <row r="473" spans="1:8" ht="15.75" hidden="1" outlineLevel="1">
      <c r="A473" s="37" t="s">
        <v>28</v>
      </c>
      <c r="B473" s="37"/>
      <c r="C473" s="37"/>
      <c r="D473" s="17">
        <f>D474+D475+D476</f>
        <v>2.615</v>
      </c>
      <c r="E473" s="7"/>
      <c r="F473" s="8"/>
      <c r="G473" s="8"/>
      <c r="H473" s="8"/>
    </row>
    <row r="474" spans="1:8" ht="15.75" hidden="1" outlineLevel="1">
      <c r="A474" s="38" t="s">
        <v>29</v>
      </c>
      <c r="B474" s="38"/>
      <c r="C474" s="38"/>
      <c r="D474" s="17">
        <v>0.737</v>
      </c>
      <c r="E474" s="7"/>
      <c r="F474" s="8"/>
      <c r="G474" s="8"/>
      <c r="H474" s="8"/>
    </row>
    <row r="475" spans="1:8" ht="15.75" hidden="1" outlineLevel="1">
      <c r="A475" s="38" t="s">
        <v>30</v>
      </c>
      <c r="B475" s="38"/>
      <c r="C475" s="38"/>
      <c r="D475" s="17">
        <v>1.137</v>
      </c>
      <c r="E475" s="7"/>
      <c r="F475" s="8"/>
      <c r="G475" s="8"/>
      <c r="H475" s="8"/>
    </row>
    <row r="476" spans="1:8" ht="15.75" hidden="1" outlineLevel="1">
      <c r="A476" s="38" t="s">
        <v>31</v>
      </c>
      <c r="B476" s="38"/>
      <c r="C476" s="38"/>
      <c r="D476" s="17">
        <v>0.741</v>
      </c>
      <c r="E476" s="7"/>
      <c r="F476" s="8"/>
      <c r="G476" s="8"/>
      <c r="H476" s="8"/>
    </row>
    <row r="477" spans="1:8" ht="15.75" hidden="1" outlineLevel="1">
      <c r="A477" s="37" t="s">
        <v>32</v>
      </c>
      <c r="B477" s="37"/>
      <c r="C477" s="37"/>
      <c r="D477" s="17">
        <f>D478+D479</f>
        <v>6278.375000000006</v>
      </c>
      <c r="E477" s="7"/>
      <c r="F477" s="8"/>
      <c r="G477" s="8"/>
      <c r="H477" s="8"/>
    </row>
    <row r="478" spans="1:8" ht="15.75" hidden="1" outlineLevel="1">
      <c r="A478" s="38" t="s">
        <v>29</v>
      </c>
      <c r="B478" s="38"/>
      <c r="C478" s="38"/>
      <c r="D478" s="17">
        <v>2498.8540000000085</v>
      </c>
      <c r="E478" s="7"/>
      <c r="F478" s="8"/>
      <c r="G478" s="8"/>
      <c r="H478" s="8"/>
    </row>
    <row r="479" spans="1:8" ht="15.75" hidden="1" outlineLevel="1">
      <c r="A479" s="38" t="s">
        <v>31</v>
      </c>
      <c r="B479" s="38"/>
      <c r="C479" s="38"/>
      <c r="D479" s="17">
        <v>3779.520999999998</v>
      </c>
      <c r="E479" s="7"/>
      <c r="F479" s="8"/>
      <c r="G479" s="8"/>
      <c r="H479" s="8"/>
    </row>
    <row r="480" spans="1:8" ht="15.75" hidden="1" outlineLevel="1">
      <c r="A480" s="35" t="s">
        <v>33</v>
      </c>
      <c r="B480" s="35"/>
      <c r="C480" s="35"/>
      <c r="D480" s="35"/>
      <c r="E480" s="35"/>
      <c r="F480" s="35"/>
      <c r="G480" s="35"/>
      <c r="H480" s="17">
        <v>461690.887</v>
      </c>
    </row>
    <row r="481" spans="1:8" ht="15.75" hidden="1" outlineLevel="1">
      <c r="A481" s="35" t="s">
        <v>55</v>
      </c>
      <c r="B481" s="35"/>
      <c r="C481" s="35"/>
      <c r="D481" s="35"/>
      <c r="E481" s="35"/>
      <c r="F481" s="35"/>
      <c r="G481" s="35"/>
      <c r="H481" s="17">
        <v>11152.656</v>
      </c>
    </row>
    <row r="482" spans="1:8" ht="15.75" hidden="1" outlineLevel="1">
      <c r="A482" s="35" t="s">
        <v>36</v>
      </c>
      <c r="B482" s="35"/>
      <c r="C482" s="35"/>
      <c r="D482" s="35"/>
      <c r="E482" s="35"/>
      <c r="F482" s="35"/>
      <c r="G482" s="35"/>
      <c r="H482" s="17">
        <f>E484+E485+E486+E487+E488</f>
        <v>142830.53000000006</v>
      </c>
    </row>
    <row r="483" spans="1:8" ht="15.75" hidden="1" outlineLevel="1">
      <c r="A483" s="35" t="s">
        <v>20</v>
      </c>
      <c r="B483" s="35"/>
      <c r="C483" s="14"/>
      <c r="D483" s="14"/>
      <c r="E483" s="14"/>
      <c r="F483" s="14"/>
      <c r="G483" s="14"/>
      <c r="H483" s="23"/>
    </row>
    <row r="484" spans="1:8" ht="15.75" hidden="1" outlineLevel="1">
      <c r="A484" s="36" t="s">
        <v>37</v>
      </c>
      <c r="B484" s="36"/>
      <c r="C484" s="36"/>
      <c r="D484" s="36"/>
      <c r="E484" s="17">
        <v>6280.990000000006</v>
      </c>
      <c r="G484" s="8"/>
      <c r="H484" s="8"/>
    </row>
    <row r="485" spans="1:8" ht="15.75" hidden="1" outlineLevel="1">
      <c r="A485" s="36" t="s">
        <v>38</v>
      </c>
      <c r="B485" s="36"/>
      <c r="C485" s="36"/>
      <c r="D485" s="36"/>
      <c r="E485" s="21">
        <v>105376.00600000005</v>
      </c>
      <c r="G485" s="8"/>
      <c r="H485" s="8"/>
    </row>
    <row r="486" spans="1:8" ht="15.75" hidden="1" outlineLevel="1">
      <c r="A486" s="36" t="s">
        <v>39</v>
      </c>
      <c r="B486" s="36"/>
      <c r="C486" s="36"/>
      <c r="D486" s="36"/>
      <c r="E486" s="21">
        <v>31173.534000000003</v>
      </c>
      <c r="G486" s="8"/>
      <c r="H486" s="8"/>
    </row>
    <row r="487" spans="1:8" ht="15.75" hidden="1" outlineLevel="1">
      <c r="A487" s="36" t="s">
        <v>40</v>
      </c>
      <c r="B487" s="36"/>
      <c r="C487" s="36"/>
      <c r="D487" s="36"/>
      <c r="E487" s="22">
        <v>0</v>
      </c>
      <c r="G487" s="8"/>
      <c r="H487" s="8"/>
    </row>
    <row r="488" spans="1:8" ht="15.75" hidden="1" outlineLevel="1">
      <c r="A488" s="36" t="s">
        <v>41</v>
      </c>
      <c r="B488" s="36"/>
      <c r="C488" s="36"/>
      <c r="D488" s="36"/>
      <c r="E488" s="22">
        <v>0</v>
      </c>
      <c r="G488" s="8"/>
      <c r="H488" s="8"/>
    </row>
    <row r="489" spans="1:8" ht="15.75" hidden="1" outlineLevel="1">
      <c r="A489" s="35" t="s">
        <v>42</v>
      </c>
      <c r="B489" s="35"/>
      <c r="C489" s="35"/>
      <c r="D489" s="35"/>
      <c r="E489" s="35"/>
      <c r="F489" s="35"/>
      <c r="G489" s="35"/>
      <c r="H489" s="17">
        <v>162943.1</v>
      </c>
    </row>
    <row r="490" spans="1:8" ht="15.75" hidden="1" outlineLevel="1">
      <c r="A490" s="35" t="s">
        <v>43</v>
      </c>
      <c r="B490" s="35"/>
      <c r="C490" s="35"/>
      <c r="D490" s="35"/>
      <c r="E490" s="35"/>
      <c r="F490" s="35"/>
      <c r="G490" s="35"/>
      <c r="H490" s="12">
        <v>0</v>
      </c>
    </row>
    <row r="491" ht="15.75" hidden="1" outlineLevel="1"/>
    <row r="492" spans="1:8" ht="15.75" hidden="1" outlineLevel="1">
      <c r="A492" s="43" t="s">
        <v>67</v>
      </c>
      <c r="B492" s="43"/>
      <c r="C492" s="43"/>
      <c r="D492" s="43"/>
      <c r="E492" s="43"/>
      <c r="F492" s="43"/>
      <c r="G492" s="43"/>
      <c r="H492" s="43"/>
    </row>
    <row r="493" spans="1:8" ht="15.75" hidden="1" outlineLevel="1">
      <c r="A493" s="44" t="s">
        <v>11</v>
      </c>
      <c r="B493" s="44"/>
      <c r="C493" s="44"/>
      <c r="D493" s="44"/>
      <c r="E493" s="44"/>
      <c r="F493" s="44"/>
      <c r="G493" s="44"/>
      <c r="H493" s="12">
        <f>ROUND(H496+H497*H498+H528,2)</f>
        <v>2370.9</v>
      </c>
    </row>
    <row r="494" spans="1:5" ht="15.75" hidden="1" outlineLevel="1">
      <c r="A494" s="7"/>
      <c r="B494" s="7"/>
      <c r="C494" s="13"/>
      <c r="D494" s="13"/>
      <c r="E494" s="13"/>
    </row>
    <row r="495" spans="1:8" ht="15.75" hidden="1" outlineLevel="1">
      <c r="A495" s="44" t="s">
        <v>12</v>
      </c>
      <c r="B495" s="44"/>
      <c r="C495" s="44"/>
      <c r="D495" s="44"/>
      <c r="E495" s="44"/>
      <c r="F495" s="44"/>
      <c r="G495" s="44"/>
      <c r="H495" s="44"/>
    </row>
    <row r="496" spans="1:8" ht="15.75" hidden="1" outlineLevel="1">
      <c r="A496" s="39" t="s">
        <v>13</v>
      </c>
      <c r="B496" s="39"/>
      <c r="C496" s="39"/>
      <c r="D496" s="39"/>
      <c r="E496" s="39"/>
      <c r="F496" s="39"/>
      <c r="G496" s="39"/>
      <c r="H496" s="12">
        <v>1179.17</v>
      </c>
    </row>
    <row r="497" spans="1:8" ht="15.75" hidden="1" outlineLevel="1">
      <c r="A497" s="39" t="s">
        <v>14</v>
      </c>
      <c r="B497" s="39"/>
      <c r="C497" s="39"/>
      <c r="D497" s="39"/>
      <c r="E497" s="39"/>
      <c r="F497" s="39"/>
      <c r="G497" s="39"/>
      <c r="H497" s="12">
        <v>851865.25</v>
      </c>
    </row>
    <row r="498" spans="1:12" ht="15.75" hidden="1" outlineLevel="1">
      <c r="A498" s="39" t="s">
        <v>15</v>
      </c>
      <c r="B498" s="39"/>
      <c r="C498" s="39"/>
      <c r="D498" s="39"/>
      <c r="E498" s="39"/>
      <c r="F498" s="39"/>
      <c r="G498" s="39"/>
      <c r="H498" s="15">
        <f>(H499+H500-(H501+H508))/(H518+H519-(H520+H527))</f>
        <v>0.0013989645291214456</v>
      </c>
      <c r="K498" s="20"/>
      <c r="L498" s="20"/>
    </row>
    <row r="499" spans="1:12" ht="15.75" hidden="1" outlineLevel="1">
      <c r="A499" s="39" t="s">
        <v>16</v>
      </c>
      <c r="B499" s="39"/>
      <c r="C499" s="39"/>
      <c r="D499" s="39"/>
      <c r="E499" s="39"/>
      <c r="F499" s="39"/>
      <c r="G499" s="39"/>
      <c r="H499" s="17">
        <v>707.367</v>
      </c>
      <c r="K499" s="20"/>
      <c r="L499" s="20"/>
    </row>
    <row r="500" spans="1:8" ht="15.75" hidden="1" outlineLevel="1">
      <c r="A500" s="39" t="s">
        <v>17</v>
      </c>
      <c r="B500" s="39"/>
      <c r="C500" s="39"/>
      <c r="D500" s="39"/>
      <c r="E500" s="39"/>
      <c r="F500" s="39"/>
      <c r="G500" s="39"/>
      <c r="H500" s="17">
        <v>9.883000000000001</v>
      </c>
    </row>
    <row r="501" spans="1:8" ht="15.75" hidden="1" outlineLevel="1">
      <c r="A501" s="39" t="s">
        <v>18</v>
      </c>
      <c r="B501" s="39"/>
      <c r="C501" s="39"/>
      <c r="D501" s="39"/>
      <c r="E501" s="39"/>
      <c r="F501" s="39"/>
      <c r="G501" s="39"/>
      <c r="H501" s="17">
        <f>E503+E504+E505+E506+E507</f>
        <v>229.7735804876084</v>
      </c>
    </row>
    <row r="502" spans="1:8" ht="15.75" hidden="1" outlineLevel="1">
      <c r="A502" s="39" t="s">
        <v>20</v>
      </c>
      <c r="B502" s="39"/>
      <c r="C502" s="14"/>
      <c r="D502" s="14"/>
      <c r="E502" s="14"/>
      <c r="F502" s="14"/>
      <c r="G502" s="14"/>
      <c r="H502" s="19"/>
    </row>
    <row r="503" spans="1:8" ht="15.75" hidden="1" outlineLevel="1">
      <c r="A503" s="36" t="s">
        <v>21</v>
      </c>
      <c r="B503" s="36"/>
      <c r="C503" s="36"/>
      <c r="D503" s="36"/>
      <c r="E503" s="17">
        <v>11.298023187608194</v>
      </c>
      <c r="G503" s="8"/>
      <c r="H503" s="8"/>
    </row>
    <row r="504" spans="1:8" ht="15.75" hidden="1" outlineLevel="1">
      <c r="A504" s="36" t="s">
        <v>22</v>
      </c>
      <c r="B504" s="36"/>
      <c r="C504" s="36"/>
      <c r="D504" s="36"/>
      <c r="E504" s="21">
        <v>177.4751138000002</v>
      </c>
      <c r="G504" s="8"/>
      <c r="H504" s="8"/>
    </row>
    <row r="505" spans="1:8" ht="15.75" hidden="1" outlineLevel="1">
      <c r="A505" s="36" t="s">
        <v>23</v>
      </c>
      <c r="B505" s="36"/>
      <c r="C505" s="36"/>
      <c r="D505" s="36"/>
      <c r="E505" s="21">
        <v>41.000443500000024</v>
      </c>
      <c r="G505" s="8"/>
      <c r="H505" s="8"/>
    </row>
    <row r="506" spans="1:8" ht="15.75" hidden="1" outlineLevel="1">
      <c r="A506" s="36" t="s">
        <v>24</v>
      </c>
      <c r="B506" s="36"/>
      <c r="C506" s="36"/>
      <c r="D506" s="36"/>
      <c r="E506" s="22">
        <v>0</v>
      </c>
      <c r="G506" s="8"/>
      <c r="H506" s="8"/>
    </row>
    <row r="507" spans="1:8" ht="15.75" hidden="1" outlineLevel="1">
      <c r="A507" s="36" t="s">
        <v>25</v>
      </c>
      <c r="B507" s="36"/>
      <c r="C507" s="36"/>
      <c r="D507" s="36"/>
      <c r="E507" s="22">
        <v>0</v>
      </c>
      <c r="G507" s="8"/>
      <c r="H507" s="8"/>
    </row>
    <row r="508" spans="1:8" ht="15.75" hidden="1" outlineLevel="1">
      <c r="A508" s="35" t="s">
        <v>26</v>
      </c>
      <c r="B508" s="35"/>
      <c r="C508" s="35"/>
      <c r="D508" s="35"/>
      <c r="E508" s="35"/>
      <c r="F508" s="35"/>
      <c r="G508" s="35"/>
      <c r="H508" s="17">
        <v>260.1327</v>
      </c>
    </row>
    <row r="509" spans="1:8" ht="15.75" hidden="1" outlineLevel="1">
      <c r="A509" s="35" t="s">
        <v>27</v>
      </c>
      <c r="B509" s="35"/>
      <c r="C509" s="35"/>
      <c r="D509" s="35"/>
      <c r="E509" s="35"/>
      <c r="F509" s="35"/>
      <c r="G509" s="35"/>
      <c r="H509" s="21">
        <f>D511+D515</f>
        <v>5266.3089999999975</v>
      </c>
    </row>
    <row r="510" spans="1:8" ht="15.75" hidden="1" outlineLevel="1">
      <c r="A510" s="35" t="s">
        <v>20</v>
      </c>
      <c r="B510" s="35"/>
      <c r="C510" s="14"/>
      <c r="D510" s="14"/>
      <c r="E510" s="14"/>
      <c r="F510" s="14"/>
      <c r="G510" s="14"/>
      <c r="H510" s="23"/>
    </row>
    <row r="511" spans="1:8" ht="15.75" hidden="1" outlineLevel="1">
      <c r="A511" s="37" t="s">
        <v>28</v>
      </c>
      <c r="B511" s="37"/>
      <c r="C511" s="37"/>
      <c r="D511" s="17">
        <f>D512+D513+D514</f>
        <v>2.535</v>
      </c>
      <c r="E511" s="7"/>
      <c r="F511" s="8"/>
      <c r="G511" s="8"/>
      <c r="H511" s="8"/>
    </row>
    <row r="512" spans="1:8" ht="15.75" hidden="1" outlineLevel="1">
      <c r="A512" s="38" t="s">
        <v>29</v>
      </c>
      <c r="B512" s="38"/>
      <c r="C512" s="38"/>
      <c r="D512" s="17">
        <v>0.702</v>
      </c>
      <c r="E512" s="7"/>
      <c r="F512" s="8"/>
      <c r="G512" s="8"/>
      <c r="H512" s="8"/>
    </row>
    <row r="513" spans="1:8" ht="15.75" hidden="1" outlineLevel="1">
      <c r="A513" s="38" t="s">
        <v>30</v>
      </c>
      <c r="B513" s="38"/>
      <c r="C513" s="38"/>
      <c r="D513" s="17">
        <v>1.163</v>
      </c>
      <c r="E513" s="7"/>
      <c r="F513" s="8"/>
      <c r="G513" s="8"/>
      <c r="H513" s="8"/>
    </row>
    <row r="514" spans="1:8" ht="15.75" hidden="1" outlineLevel="1">
      <c r="A514" s="38" t="s">
        <v>31</v>
      </c>
      <c r="B514" s="38"/>
      <c r="C514" s="38"/>
      <c r="D514" s="17">
        <v>0.67</v>
      </c>
      <c r="E514" s="7"/>
      <c r="F514" s="8"/>
      <c r="G514" s="8"/>
      <c r="H514" s="8"/>
    </row>
    <row r="515" spans="1:8" ht="15.75" hidden="1" outlineLevel="1">
      <c r="A515" s="37" t="s">
        <v>32</v>
      </c>
      <c r="B515" s="37"/>
      <c r="C515" s="37"/>
      <c r="D515" s="17">
        <f>D516+D517</f>
        <v>5263.773999999998</v>
      </c>
      <c r="E515" s="7"/>
      <c r="F515" s="8"/>
      <c r="G515" s="8"/>
      <c r="H515" s="8"/>
    </row>
    <row r="516" spans="1:8" ht="15.75" hidden="1" outlineLevel="1">
      <c r="A516" s="38" t="s">
        <v>29</v>
      </c>
      <c r="B516" s="38"/>
      <c r="C516" s="38"/>
      <c r="D516" s="17">
        <v>2155.888999999999</v>
      </c>
      <c r="E516" s="7"/>
      <c r="F516" s="8"/>
      <c r="G516" s="8"/>
      <c r="H516" s="8"/>
    </row>
    <row r="517" spans="1:8" ht="15.75" hidden="1" outlineLevel="1">
      <c r="A517" s="38" t="s">
        <v>31</v>
      </c>
      <c r="B517" s="38"/>
      <c r="C517" s="38"/>
      <c r="D517" s="17">
        <v>3107.884999999999</v>
      </c>
      <c r="E517" s="7"/>
      <c r="F517" s="8"/>
      <c r="G517" s="8"/>
      <c r="H517" s="8"/>
    </row>
    <row r="518" spans="1:8" ht="15.75" hidden="1" outlineLevel="1">
      <c r="A518" s="35" t="s">
        <v>33</v>
      </c>
      <c r="B518" s="35"/>
      <c r="C518" s="35"/>
      <c r="D518" s="35"/>
      <c r="E518" s="35"/>
      <c r="F518" s="35"/>
      <c r="G518" s="35"/>
      <c r="H518" s="17">
        <v>427487.153</v>
      </c>
    </row>
    <row r="519" spans="1:8" ht="15.75" hidden="1" outlineLevel="1">
      <c r="A519" s="35" t="s">
        <v>55</v>
      </c>
      <c r="B519" s="35"/>
      <c r="C519" s="35"/>
      <c r="D519" s="35"/>
      <c r="E519" s="35"/>
      <c r="F519" s="35"/>
      <c r="G519" s="35"/>
      <c r="H519" s="17">
        <v>8339.662</v>
      </c>
    </row>
    <row r="520" spans="1:8" ht="15.75" hidden="1" outlineLevel="1">
      <c r="A520" s="35" t="s">
        <v>36</v>
      </c>
      <c r="B520" s="35"/>
      <c r="C520" s="35"/>
      <c r="D520" s="35"/>
      <c r="E520" s="35"/>
      <c r="F520" s="35"/>
      <c r="G520" s="35"/>
      <c r="H520" s="17">
        <f>E522+E523+E524+E525+E526</f>
        <v>126993.64899999983</v>
      </c>
    </row>
    <row r="521" spans="1:8" ht="15.75" hidden="1" outlineLevel="1">
      <c r="A521" s="35" t="s">
        <v>20</v>
      </c>
      <c r="B521" s="35"/>
      <c r="C521" s="14"/>
      <c r="D521" s="14"/>
      <c r="E521" s="14"/>
      <c r="F521" s="14"/>
      <c r="G521" s="14"/>
      <c r="H521" s="23"/>
    </row>
    <row r="522" spans="1:8" ht="15.75" hidden="1" outlineLevel="1">
      <c r="A522" s="36" t="s">
        <v>37</v>
      </c>
      <c r="B522" s="36"/>
      <c r="C522" s="36"/>
      <c r="D522" s="36"/>
      <c r="E522" s="17">
        <v>5266.3089999999975</v>
      </c>
      <c r="G522" s="8"/>
      <c r="H522" s="8"/>
    </row>
    <row r="523" spans="1:8" ht="15.75" hidden="1" outlineLevel="1">
      <c r="A523" s="36" t="s">
        <v>38</v>
      </c>
      <c r="B523" s="36"/>
      <c r="C523" s="36"/>
      <c r="D523" s="36"/>
      <c r="E523" s="21">
        <v>93523.21599999981</v>
      </c>
      <c r="G523" s="8"/>
      <c r="H523" s="8"/>
    </row>
    <row r="524" spans="1:8" ht="15.75" hidden="1" outlineLevel="1">
      <c r="A524" s="36" t="s">
        <v>39</v>
      </c>
      <c r="B524" s="36"/>
      <c r="C524" s="36"/>
      <c r="D524" s="36"/>
      <c r="E524" s="21">
        <v>28204.12400000002</v>
      </c>
      <c r="G524" s="8"/>
      <c r="H524" s="8"/>
    </row>
    <row r="525" spans="1:8" ht="15.75" hidden="1" outlineLevel="1">
      <c r="A525" s="36" t="s">
        <v>40</v>
      </c>
      <c r="B525" s="36"/>
      <c r="C525" s="36"/>
      <c r="D525" s="36"/>
      <c r="E525" s="22">
        <v>0</v>
      </c>
      <c r="G525" s="8"/>
      <c r="H525" s="8"/>
    </row>
    <row r="526" spans="1:8" ht="15.75" hidden="1" outlineLevel="1">
      <c r="A526" s="36" t="s">
        <v>41</v>
      </c>
      <c r="B526" s="36"/>
      <c r="C526" s="36"/>
      <c r="D526" s="36"/>
      <c r="E526" s="22">
        <v>0</v>
      </c>
      <c r="G526" s="8"/>
      <c r="H526" s="8"/>
    </row>
    <row r="527" spans="1:8" ht="15.75" hidden="1" outlineLevel="1">
      <c r="A527" s="35" t="s">
        <v>42</v>
      </c>
      <c r="B527" s="35"/>
      <c r="C527" s="35"/>
      <c r="D527" s="35"/>
      <c r="E527" s="35"/>
      <c r="F527" s="35"/>
      <c r="G527" s="35"/>
      <c r="H527" s="17">
        <v>146324.6</v>
      </c>
    </row>
    <row r="528" spans="1:8" ht="15.75" hidden="1" outlineLevel="1">
      <c r="A528" s="35" t="s">
        <v>43</v>
      </c>
      <c r="B528" s="35"/>
      <c r="C528" s="35"/>
      <c r="D528" s="35"/>
      <c r="E528" s="35"/>
      <c r="F528" s="35"/>
      <c r="G528" s="35"/>
      <c r="H528" s="12">
        <v>0</v>
      </c>
    </row>
    <row r="529" ht="15.75" hidden="1" outlineLevel="1"/>
    <row r="530" spans="1:8" ht="15.75" hidden="1" outlineLevel="1">
      <c r="A530" s="43" t="s">
        <v>68</v>
      </c>
      <c r="B530" s="43"/>
      <c r="C530" s="43"/>
      <c r="D530" s="43"/>
      <c r="E530" s="43"/>
      <c r="F530" s="43"/>
      <c r="G530" s="43"/>
      <c r="H530" s="43"/>
    </row>
    <row r="531" spans="1:8" ht="15.75" hidden="1" outlineLevel="1">
      <c r="A531" s="44" t="s">
        <v>11</v>
      </c>
      <c r="B531" s="44"/>
      <c r="C531" s="44"/>
      <c r="D531" s="44"/>
      <c r="E531" s="44"/>
      <c r="F531" s="44"/>
      <c r="G531" s="44"/>
      <c r="H531" s="12">
        <f>ROUND(H534+H535*H536+H566,2)</f>
        <v>2715.03</v>
      </c>
    </row>
    <row r="532" spans="1:5" ht="15.75" hidden="1" outlineLevel="1">
      <c r="A532" s="7"/>
      <c r="B532" s="7"/>
      <c r="C532" s="13"/>
      <c r="D532" s="13"/>
      <c r="E532" s="13"/>
    </row>
    <row r="533" spans="1:8" ht="15.75" hidden="1" outlineLevel="1">
      <c r="A533" s="44" t="s">
        <v>12</v>
      </c>
      <c r="B533" s="44"/>
      <c r="C533" s="44"/>
      <c r="D533" s="44"/>
      <c r="E533" s="44"/>
      <c r="F533" s="44"/>
      <c r="G533" s="44"/>
      <c r="H533" s="44"/>
    </row>
    <row r="534" spans="1:8" ht="15.75" hidden="1" outlineLevel="1">
      <c r="A534" s="39" t="s">
        <v>13</v>
      </c>
      <c r="B534" s="39"/>
      <c r="C534" s="39"/>
      <c r="D534" s="39"/>
      <c r="E534" s="39"/>
      <c r="F534" s="39"/>
      <c r="G534" s="39"/>
      <c r="H534" s="12">
        <v>1460.07</v>
      </c>
    </row>
    <row r="535" spans="1:8" ht="15.75" hidden="1" outlineLevel="1">
      <c r="A535" s="39" t="s">
        <v>14</v>
      </c>
      <c r="B535" s="39"/>
      <c r="C535" s="39"/>
      <c r="D535" s="39"/>
      <c r="E535" s="39"/>
      <c r="F535" s="39"/>
      <c r="G535" s="39"/>
      <c r="H535" s="12">
        <v>823735.63</v>
      </c>
    </row>
    <row r="536" spans="1:12" ht="15.75" hidden="1" outlineLevel="1">
      <c r="A536" s="39" t="s">
        <v>15</v>
      </c>
      <c r="B536" s="39"/>
      <c r="C536" s="39"/>
      <c r="D536" s="39"/>
      <c r="E536" s="39"/>
      <c r="F536" s="39"/>
      <c r="G536" s="39"/>
      <c r="H536" s="15">
        <f>(H537+H538-(H539+H546))/(H556+H557-(H558+H565))</f>
        <v>0.0015235033550436642</v>
      </c>
      <c r="K536" s="20"/>
      <c r="L536" s="20"/>
    </row>
    <row r="537" spans="1:12" ht="15.75" hidden="1" outlineLevel="1">
      <c r="A537" s="39" t="s">
        <v>16</v>
      </c>
      <c r="B537" s="39"/>
      <c r="C537" s="39"/>
      <c r="D537" s="39"/>
      <c r="E537" s="39"/>
      <c r="F537" s="39"/>
      <c r="G537" s="39"/>
      <c r="H537" s="17">
        <v>699.373</v>
      </c>
      <c r="K537" s="20"/>
      <c r="L537" s="20"/>
    </row>
    <row r="538" spans="1:8" ht="15.75" hidden="1" outlineLevel="1">
      <c r="A538" s="39" t="s">
        <v>17</v>
      </c>
      <c r="B538" s="39"/>
      <c r="C538" s="39"/>
      <c r="D538" s="39"/>
      <c r="E538" s="39"/>
      <c r="F538" s="39"/>
      <c r="G538" s="39"/>
      <c r="H538" s="17">
        <v>9.397</v>
      </c>
    </row>
    <row r="539" spans="1:8" ht="15.75" hidden="1" outlineLevel="1">
      <c r="A539" s="39" t="s">
        <v>18</v>
      </c>
      <c r="B539" s="39"/>
      <c r="C539" s="39"/>
      <c r="D539" s="39"/>
      <c r="E539" s="39"/>
      <c r="F539" s="39"/>
      <c r="G539" s="39"/>
      <c r="H539" s="17">
        <f>E541+E542+E543+E544+E545</f>
        <v>242.52818874004146</v>
      </c>
    </row>
    <row r="540" spans="1:8" ht="15.75" hidden="1" outlineLevel="1">
      <c r="A540" s="39" t="s">
        <v>20</v>
      </c>
      <c r="B540" s="39"/>
      <c r="C540" s="14"/>
      <c r="D540" s="14"/>
      <c r="E540" s="14"/>
      <c r="F540" s="14"/>
      <c r="G540" s="14"/>
      <c r="H540" s="19"/>
    </row>
    <row r="541" spans="1:8" ht="15.75" hidden="1" outlineLevel="1">
      <c r="A541" s="36" t="s">
        <v>21</v>
      </c>
      <c r="B541" s="36"/>
      <c r="C541" s="36"/>
      <c r="D541" s="36"/>
      <c r="E541" s="17">
        <v>10.514165140041488</v>
      </c>
      <c r="G541" s="8"/>
      <c r="H541" s="8"/>
    </row>
    <row r="542" spans="1:8" ht="15.75" hidden="1" outlineLevel="1">
      <c r="A542" s="36" t="s">
        <v>22</v>
      </c>
      <c r="B542" s="36"/>
      <c r="C542" s="36"/>
      <c r="D542" s="36"/>
      <c r="E542" s="21">
        <v>188.49252889999997</v>
      </c>
      <c r="G542" s="8"/>
      <c r="H542" s="8"/>
    </row>
    <row r="543" spans="1:8" ht="15.75" hidden="1" outlineLevel="1">
      <c r="A543" s="36" t="s">
        <v>23</v>
      </c>
      <c r="B543" s="36"/>
      <c r="C543" s="36"/>
      <c r="D543" s="36"/>
      <c r="E543" s="21">
        <v>43.52149469999999</v>
      </c>
      <c r="G543" s="8"/>
      <c r="H543" s="8"/>
    </row>
    <row r="544" spans="1:8" ht="15.75" hidden="1" outlineLevel="1">
      <c r="A544" s="36" t="s">
        <v>24</v>
      </c>
      <c r="B544" s="36"/>
      <c r="C544" s="36"/>
      <c r="D544" s="36"/>
      <c r="E544" s="22">
        <v>0</v>
      </c>
      <c r="G544" s="8"/>
      <c r="H544" s="8"/>
    </row>
    <row r="545" spans="1:8" ht="15.75" hidden="1" outlineLevel="1">
      <c r="A545" s="36" t="s">
        <v>25</v>
      </c>
      <c r="B545" s="36"/>
      <c r="C545" s="36"/>
      <c r="D545" s="36"/>
      <c r="E545" s="22">
        <v>0</v>
      </c>
      <c r="G545" s="8"/>
      <c r="H545" s="8"/>
    </row>
    <row r="546" spans="1:8" ht="15.75" hidden="1" outlineLevel="1">
      <c r="A546" s="35" t="s">
        <v>26</v>
      </c>
      <c r="B546" s="35"/>
      <c r="C546" s="35"/>
      <c r="D546" s="35"/>
      <c r="E546" s="35"/>
      <c r="F546" s="35"/>
      <c r="G546" s="35"/>
      <c r="H546" s="17">
        <v>243.1909</v>
      </c>
    </row>
    <row r="547" spans="1:8" ht="15.75" hidden="1" outlineLevel="1">
      <c r="A547" s="35" t="s">
        <v>27</v>
      </c>
      <c r="B547" s="35"/>
      <c r="C547" s="35"/>
      <c r="D547" s="35"/>
      <c r="E547" s="35"/>
      <c r="F547" s="35"/>
      <c r="G547" s="35"/>
      <c r="H547" s="21">
        <f>D549+D553</f>
        <v>5218.175</v>
      </c>
    </row>
    <row r="548" spans="1:8" ht="15.75" hidden="1" outlineLevel="1">
      <c r="A548" s="35" t="s">
        <v>20</v>
      </c>
      <c r="B548" s="35"/>
      <c r="C548" s="14"/>
      <c r="D548" s="14"/>
      <c r="E548" s="14"/>
      <c r="F548" s="14"/>
      <c r="G548" s="14"/>
      <c r="H548" s="23"/>
    </row>
    <row r="549" spans="1:8" ht="15.75" hidden="1" outlineLevel="1">
      <c r="A549" s="37" t="s">
        <v>28</v>
      </c>
      <c r="B549" s="37"/>
      <c r="C549" s="37"/>
      <c r="D549" s="17">
        <f>D550+D551+D552</f>
        <v>2.721</v>
      </c>
      <c r="E549" s="7"/>
      <c r="F549" s="8"/>
      <c r="G549" s="8"/>
      <c r="H549" s="8"/>
    </row>
    <row r="550" spans="1:8" ht="15.75" hidden="1" outlineLevel="1">
      <c r="A550" s="38" t="s">
        <v>29</v>
      </c>
      <c r="B550" s="38"/>
      <c r="C550" s="38"/>
      <c r="D550" s="17">
        <v>0.804</v>
      </c>
      <c r="E550" s="7"/>
      <c r="F550" s="8"/>
      <c r="G550" s="8"/>
      <c r="H550" s="8"/>
    </row>
    <row r="551" spans="1:8" ht="15.75" hidden="1" outlineLevel="1">
      <c r="A551" s="38" t="s">
        <v>30</v>
      </c>
      <c r="B551" s="38"/>
      <c r="C551" s="38"/>
      <c r="D551" s="17">
        <v>1.179</v>
      </c>
      <c r="E551" s="7"/>
      <c r="F551" s="8"/>
      <c r="G551" s="8"/>
      <c r="H551" s="8"/>
    </row>
    <row r="552" spans="1:8" ht="15.75" hidden="1" outlineLevel="1">
      <c r="A552" s="38" t="s">
        <v>31</v>
      </c>
      <c r="B552" s="38"/>
      <c r="C552" s="38"/>
      <c r="D552" s="17">
        <v>0.738</v>
      </c>
      <c r="E552" s="7"/>
      <c r="F552" s="8"/>
      <c r="G552" s="8"/>
      <c r="H552" s="8"/>
    </row>
    <row r="553" spans="1:8" ht="15.75" hidden="1" outlineLevel="1">
      <c r="A553" s="37" t="s">
        <v>32</v>
      </c>
      <c r="B553" s="37"/>
      <c r="C553" s="37"/>
      <c r="D553" s="17">
        <f>D554+D555</f>
        <v>5215.454000000001</v>
      </c>
      <c r="E553" s="7"/>
      <c r="F553" s="8"/>
      <c r="G553" s="8"/>
      <c r="H553" s="8"/>
    </row>
    <row r="554" spans="1:8" ht="15.75" hidden="1" outlineLevel="1">
      <c r="A554" s="38" t="s">
        <v>29</v>
      </c>
      <c r="B554" s="38"/>
      <c r="C554" s="38"/>
      <c r="D554" s="17">
        <v>2125.222999999998</v>
      </c>
      <c r="E554" s="7"/>
      <c r="F554" s="8"/>
      <c r="G554" s="8"/>
      <c r="H554" s="8"/>
    </row>
    <row r="555" spans="1:8" ht="15.75" hidden="1" outlineLevel="1">
      <c r="A555" s="38" t="s">
        <v>31</v>
      </c>
      <c r="B555" s="38"/>
      <c r="C555" s="38"/>
      <c r="D555" s="17">
        <v>3090.2310000000025</v>
      </c>
      <c r="E555" s="7"/>
      <c r="F555" s="8"/>
      <c r="G555" s="8"/>
      <c r="H555" s="8"/>
    </row>
    <row r="556" spans="1:8" ht="15.75" hidden="1" outlineLevel="1">
      <c r="A556" s="35" t="s">
        <v>33</v>
      </c>
      <c r="B556" s="35"/>
      <c r="C556" s="35"/>
      <c r="D556" s="35"/>
      <c r="E556" s="35"/>
      <c r="F556" s="35"/>
      <c r="G556" s="35"/>
      <c r="H556" s="17">
        <v>412310.27</v>
      </c>
    </row>
    <row r="557" spans="1:8" ht="15.75" hidden="1" outlineLevel="1">
      <c r="A557" s="35" t="s">
        <v>55</v>
      </c>
      <c r="B557" s="35"/>
      <c r="C557" s="35"/>
      <c r="D557" s="35"/>
      <c r="E557" s="35"/>
      <c r="F557" s="35"/>
      <c r="G557" s="35"/>
      <c r="H557" s="17">
        <v>7128.889</v>
      </c>
    </row>
    <row r="558" spans="1:8" ht="15.75" hidden="1" outlineLevel="1">
      <c r="A558" s="35" t="s">
        <v>36</v>
      </c>
      <c r="B558" s="35"/>
      <c r="C558" s="35"/>
      <c r="D558" s="35"/>
      <c r="E558" s="35"/>
      <c r="F558" s="35"/>
      <c r="G558" s="35"/>
      <c r="H558" s="17">
        <f>E560+E561+E562+E563+E564</f>
        <v>136237.682</v>
      </c>
    </row>
    <row r="559" spans="1:8" ht="15.75" hidden="1" outlineLevel="1">
      <c r="A559" s="35" t="s">
        <v>20</v>
      </c>
      <c r="B559" s="35"/>
      <c r="C559" s="14"/>
      <c r="D559" s="14"/>
      <c r="E559" s="14"/>
      <c r="F559" s="14"/>
      <c r="G559" s="14"/>
      <c r="H559" s="23"/>
    </row>
    <row r="560" spans="1:8" ht="15.75" hidden="1" outlineLevel="1">
      <c r="A560" s="36" t="s">
        <v>37</v>
      </c>
      <c r="B560" s="36"/>
      <c r="C560" s="36"/>
      <c r="D560" s="36"/>
      <c r="E560" s="17">
        <v>5218.175</v>
      </c>
      <c r="G560" s="8"/>
      <c r="H560" s="8"/>
    </row>
    <row r="561" spans="1:8" ht="15.75" hidden="1" outlineLevel="1">
      <c r="A561" s="36" t="s">
        <v>38</v>
      </c>
      <c r="B561" s="36"/>
      <c r="C561" s="36"/>
      <c r="D561" s="36"/>
      <c r="E561" s="21">
        <v>102362.34399999995</v>
      </c>
      <c r="G561" s="8"/>
      <c r="H561" s="8"/>
    </row>
    <row r="562" spans="1:8" ht="15.75" hidden="1" outlineLevel="1">
      <c r="A562" s="36" t="s">
        <v>39</v>
      </c>
      <c r="B562" s="36"/>
      <c r="C562" s="36"/>
      <c r="D562" s="36"/>
      <c r="E562" s="21">
        <v>28657.163000000037</v>
      </c>
      <c r="G562" s="8"/>
      <c r="H562" s="8"/>
    </row>
    <row r="563" spans="1:8" ht="15.75" hidden="1" outlineLevel="1">
      <c r="A563" s="36" t="s">
        <v>40</v>
      </c>
      <c r="B563" s="36"/>
      <c r="C563" s="36"/>
      <c r="D563" s="36"/>
      <c r="E563" s="22">
        <v>0</v>
      </c>
      <c r="G563" s="8"/>
      <c r="H563" s="8"/>
    </row>
    <row r="564" spans="1:8" ht="15.75" hidden="1" outlineLevel="1">
      <c r="A564" s="36" t="s">
        <v>41</v>
      </c>
      <c r="B564" s="36"/>
      <c r="C564" s="36"/>
      <c r="D564" s="36"/>
      <c r="E564" s="22">
        <v>0</v>
      </c>
      <c r="G564" s="8"/>
      <c r="H564" s="8"/>
    </row>
    <row r="565" spans="1:8" ht="15.75" hidden="1" outlineLevel="1">
      <c r="A565" s="35" t="s">
        <v>42</v>
      </c>
      <c r="B565" s="35"/>
      <c r="C565" s="35"/>
      <c r="D565" s="35"/>
      <c r="E565" s="35"/>
      <c r="F565" s="35"/>
      <c r="G565" s="35"/>
      <c r="H565" s="17">
        <v>136794.9</v>
      </c>
    </row>
    <row r="566" spans="1:8" ht="15.75" hidden="1" outlineLevel="1">
      <c r="A566" s="35" t="s">
        <v>43</v>
      </c>
      <c r="B566" s="35"/>
      <c r="C566" s="35"/>
      <c r="D566" s="35"/>
      <c r="E566" s="35"/>
      <c r="F566" s="35"/>
      <c r="G566" s="35"/>
      <c r="H566" s="12">
        <v>0</v>
      </c>
    </row>
    <row r="567" ht="15.75" hidden="1" outlineLevel="1"/>
    <row r="568" spans="1:8" ht="15.75" hidden="1" outlineLevel="1">
      <c r="A568" s="43" t="s">
        <v>69</v>
      </c>
      <c r="B568" s="43"/>
      <c r="C568" s="43"/>
      <c r="D568" s="43"/>
      <c r="E568" s="43"/>
      <c r="F568" s="43"/>
      <c r="G568" s="43"/>
      <c r="H568" s="43"/>
    </row>
    <row r="569" spans="1:8" ht="15.75" hidden="1" outlineLevel="1">
      <c r="A569" s="44" t="s">
        <v>11</v>
      </c>
      <c r="B569" s="44"/>
      <c r="C569" s="44"/>
      <c r="D569" s="44"/>
      <c r="E569" s="44"/>
      <c r="F569" s="44"/>
      <c r="G569" s="44"/>
      <c r="H569" s="12">
        <f>ROUND(H572+H573*H574+H604,2)</f>
        <v>2830.02</v>
      </c>
    </row>
    <row r="570" spans="1:5" ht="15.75" hidden="1" outlineLevel="1">
      <c r="A570" s="7"/>
      <c r="B570" s="7"/>
      <c r="C570" s="13"/>
      <c r="D570" s="13"/>
      <c r="E570" s="13"/>
    </row>
    <row r="571" spans="1:8" ht="15.75" hidden="1" outlineLevel="1">
      <c r="A571" s="44" t="s">
        <v>12</v>
      </c>
      <c r="B571" s="44"/>
      <c r="C571" s="44"/>
      <c r="D571" s="44"/>
      <c r="E571" s="44"/>
      <c r="F571" s="44"/>
      <c r="G571" s="44"/>
      <c r="H571" s="44"/>
    </row>
    <row r="572" spans="1:8" ht="15.75" hidden="1" outlineLevel="1">
      <c r="A572" s="39" t="s">
        <v>13</v>
      </c>
      <c r="B572" s="39"/>
      <c r="C572" s="39"/>
      <c r="D572" s="39"/>
      <c r="E572" s="39"/>
      <c r="F572" s="39"/>
      <c r="G572" s="39"/>
      <c r="H572" s="12">
        <v>1354.3</v>
      </c>
    </row>
    <row r="573" spans="1:8" ht="15.75" hidden="1" outlineLevel="1">
      <c r="A573" s="39" t="s">
        <v>14</v>
      </c>
      <c r="B573" s="39"/>
      <c r="C573" s="39"/>
      <c r="D573" s="39"/>
      <c r="E573" s="39"/>
      <c r="F573" s="39"/>
      <c r="G573" s="39"/>
      <c r="H573" s="12">
        <v>912888.72</v>
      </c>
    </row>
    <row r="574" spans="1:12" ht="15.75" hidden="1" outlineLevel="1">
      <c r="A574" s="39" t="s">
        <v>15</v>
      </c>
      <c r="B574" s="39"/>
      <c r="C574" s="39"/>
      <c r="D574" s="39"/>
      <c r="E574" s="39"/>
      <c r="F574" s="39"/>
      <c r="G574" s="39"/>
      <c r="H574" s="15">
        <f>(H575+H576-(H577+H584))/(H594+H595-(H596+H603))</f>
        <v>0.001616536797846997</v>
      </c>
      <c r="K574" s="20"/>
      <c r="L574" s="20"/>
    </row>
    <row r="575" spans="1:12" ht="15.75" hidden="1" outlineLevel="1">
      <c r="A575" s="39" t="s">
        <v>16</v>
      </c>
      <c r="B575" s="39"/>
      <c r="C575" s="39"/>
      <c r="D575" s="39"/>
      <c r="E575" s="39"/>
      <c r="F575" s="39"/>
      <c r="G575" s="39"/>
      <c r="H575" s="17">
        <v>744.53</v>
      </c>
      <c r="K575" s="20"/>
      <c r="L575" s="20"/>
    </row>
    <row r="576" spans="1:8" ht="15.75" hidden="1" outlineLevel="1">
      <c r="A576" s="39" t="s">
        <v>17</v>
      </c>
      <c r="B576" s="39"/>
      <c r="C576" s="39"/>
      <c r="D576" s="39"/>
      <c r="E576" s="39"/>
      <c r="F576" s="39"/>
      <c r="G576" s="39"/>
      <c r="H576" s="17">
        <v>8.630999999999998</v>
      </c>
    </row>
    <row r="577" spans="1:8" ht="15.75" hidden="1" outlineLevel="1">
      <c r="A577" s="39" t="s">
        <v>18</v>
      </c>
      <c r="B577" s="39"/>
      <c r="C577" s="39"/>
      <c r="D577" s="39"/>
      <c r="E577" s="39"/>
      <c r="F577" s="39"/>
      <c r="G577" s="39"/>
      <c r="H577" s="17">
        <f>E579+E580+E581+E582+E583</f>
        <v>217.60769405806346</v>
      </c>
    </row>
    <row r="578" spans="1:8" ht="15.75" hidden="1" outlineLevel="1">
      <c r="A578" s="39" t="s">
        <v>20</v>
      </c>
      <c r="B578" s="39"/>
      <c r="C578" s="14"/>
      <c r="D578" s="14"/>
      <c r="E578" s="14"/>
      <c r="F578" s="14"/>
      <c r="G578" s="14"/>
      <c r="H578" s="19"/>
    </row>
    <row r="579" spans="1:8" ht="15.75" hidden="1" outlineLevel="1">
      <c r="A579" s="36" t="s">
        <v>21</v>
      </c>
      <c r="B579" s="36"/>
      <c r="C579" s="36"/>
      <c r="D579" s="36"/>
      <c r="E579" s="17">
        <v>12.806731058063411</v>
      </c>
      <c r="G579" s="8"/>
      <c r="H579" s="8"/>
    </row>
    <row r="580" spans="1:8" ht="15.75" hidden="1" outlineLevel="1">
      <c r="A580" s="36" t="s">
        <v>22</v>
      </c>
      <c r="B580" s="36"/>
      <c r="C580" s="36"/>
      <c r="D580" s="36"/>
      <c r="E580" s="21">
        <v>164.35557649999998</v>
      </c>
      <c r="G580" s="8"/>
      <c r="H580" s="8"/>
    </row>
    <row r="581" spans="1:8" ht="15.75" hidden="1" outlineLevel="1">
      <c r="A581" s="36" t="s">
        <v>23</v>
      </c>
      <c r="B581" s="36"/>
      <c r="C581" s="36"/>
      <c r="D581" s="36"/>
      <c r="E581" s="21">
        <v>40.445386500000076</v>
      </c>
      <c r="G581" s="8"/>
      <c r="H581" s="8"/>
    </row>
    <row r="582" spans="1:8" ht="15.75" hidden="1" outlineLevel="1">
      <c r="A582" s="36" t="s">
        <v>24</v>
      </c>
      <c r="B582" s="36"/>
      <c r="C582" s="36"/>
      <c r="D582" s="36"/>
      <c r="E582" s="22">
        <v>0</v>
      </c>
      <c r="G582" s="8"/>
      <c r="H582" s="8"/>
    </row>
    <row r="583" spans="1:8" ht="15.75" hidden="1" outlineLevel="1">
      <c r="A583" s="36" t="s">
        <v>25</v>
      </c>
      <c r="B583" s="36"/>
      <c r="C583" s="36"/>
      <c r="D583" s="36"/>
      <c r="E583" s="22">
        <v>0</v>
      </c>
      <c r="G583" s="8"/>
      <c r="H583" s="8"/>
    </row>
    <row r="584" spans="1:8" ht="15.75" hidden="1" outlineLevel="1">
      <c r="A584" s="35" t="s">
        <v>26</v>
      </c>
      <c r="B584" s="35"/>
      <c r="C584" s="35"/>
      <c r="D584" s="35"/>
      <c r="E584" s="35"/>
      <c r="F584" s="35"/>
      <c r="G584" s="35"/>
      <c r="H584" s="17">
        <v>282.2311</v>
      </c>
    </row>
    <row r="585" spans="1:8" ht="15.75" hidden="1" outlineLevel="1">
      <c r="A585" s="35" t="s">
        <v>27</v>
      </c>
      <c r="B585" s="35"/>
      <c r="C585" s="35"/>
      <c r="D585" s="35"/>
      <c r="E585" s="35"/>
      <c r="F585" s="35"/>
      <c r="G585" s="35"/>
      <c r="H585" s="21">
        <f>D587+D591</f>
        <v>6003.208549999997</v>
      </c>
    </row>
    <row r="586" spans="1:8" ht="15.75" hidden="1" outlineLevel="1">
      <c r="A586" s="35" t="s">
        <v>20</v>
      </c>
      <c r="B586" s="35"/>
      <c r="C586" s="14"/>
      <c r="D586" s="14"/>
      <c r="E586" s="14"/>
      <c r="F586" s="14"/>
      <c r="G586" s="14"/>
      <c r="H586" s="23"/>
    </row>
    <row r="587" spans="1:8" ht="15.75" hidden="1" outlineLevel="1">
      <c r="A587" s="37" t="s">
        <v>28</v>
      </c>
      <c r="B587" s="37"/>
      <c r="C587" s="37"/>
      <c r="D587" s="17">
        <f>D588+D589+D590</f>
        <v>3.051</v>
      </c>
      <c r="E587" s="7"/>
      <c r="F587" s="8"/>
      <c r="G587" s="8"/>
      <c r="H587" s="8"/>
    </row>
    <row r="588" spans="1:8" ht="15.75" hidden="1" outlineLevel="1">
      <c r="A588" s="38" t="s">
        <v>29</v>
      </c>
      <c r="B588" s="38"/>
      <c r="C588" s="38"/>
      <c r="D588" s="17">
        <v>0.893</v>
      </c>
      <c r="E588" s="7"/>
      <c r="F588" s="8"/>
      <c r="G588" s="8"/>
      <c r="H588" s="8"/>
    </row>
    <row r="589" spans="1:8" ht="15.75" hidden="1" outlineLevel="1">
      <c r="A589" s="38" t="s">
        <v>30</v>
      </c>
      <c r="B589" s="38"/>
      <c r="C589" s="38"/>
      <c r="D589" s="17">
        <v>1.3</v>
      </c>
      <c r="E589" s="7"/>
      <c r="F589" s="8"/>
      <c r="G589" s="8"/>
      <c r="H589" s="8"/>
    </row>
    <row r="590" spans="1:8" ht="15.75" hidden="1" outlineLevel="1">
      <c r="A590" s="38" t="s">
        <v>31</v>
      </c>
      <c r="B590" s="38"/>
      <c r="C590" s="38"/>
      <c r="D590" s="17">
        <v>0.858</v>
      </c>
      <c r="E590" s="7"/>
      <c r="F590" s="8"/>
      <c r="G590" s="8"/>
      <c r="H590" s="8"/>
    </row>
    <row r="591" spans="1:8" ht="15.75" hidden="1" outlineLevel="1">
      <c r="A591" s="37" t="s">
        <v>32</v>
      </c>
      <c r="B591" s="37"/>
      <c r="C591" s="37"/>
      <c r="D591" s="17">
        <f>D592+D593</f>
        <v>6000.157549999996</v>
      </c>
      <c r="E591" s="7"/>
      <c r="F591" s="8"/>
      <c r="G591" s="8"/>
      <c r="H591" s="8"/>
    </row>
    <row r="592" spans="1:8" ht="15.75" hidden="1" outlineLevel="1">
      <c r="A592" s="38" t="s">
        <v>29</v>
      </c>
      <c r="B592" s="38"/>
      <c r="C592" s="38"/>
      <c r="D592" s="17">
        <v>2431.208</v>
      </c>
      <c r="E592" s="7"/>
      <c r="F592" s="8"/>
      <c r="G592" s="8"/>
      <c r="H592" s="8"/>
    </row>
    <row r="593" spans="1:8" ht="15.75" hidden="1" outlineLevel="1">
      <c r="A593" s="38" t="s">
        <v>31</v>
      </c>
      <c r="B593" s="38"/>
      <c r="C593" s="38"/>
      <c r="D593" s="17">
        <v>3568.949549999996</v>
      </c>
      <c r="E593" s="7"/>
      <c r="F593" s="8"/>
      <c r="G593" s="8"/>
      <c r="H593" s="8"/>
    </row>
    <row r="594" spans="1:8" ht="15.75" hidden="1" outlineLevel="1">
      <c r="A594" s="35" t="s">
        <v>33</v>
      </c>
      <c r="B594" s="35"/>
      <c r="C594" s="35"/>
      <c r="D594" s="35"/>
      <c r="E594" s="35"/>
      <c r="F594" s="35"/>
      <c r="G594" s="35"/>
      <c r="H594" s="17">
        <v>440652.266</v>
      </c>
    </row>
    <row r="595" spans="1:8" ht="15.75" hidden="1" outlineLevel="1">
      <c r="A595" s="35" t="s">
        <v>55</v>
      </c>
      <c r="B595" s="35"/>
      <c r="C595" s="35"/>
      <c r="D595" s="35"/>
      <c r="E595" s="35"/>
      <c r="F595" s="35"/>
      <c r="G595" s="35"/>
      <c r="H595" s="17">
        <v>6084.015</v>
      </c>
    </row>
    <row r="596" spans="1:8" ht="15.75" hidden="1" outlineLevel="1">
      <c r="A596" s="35" t="s">
        <v>36</v>
      </c>
      <c r="B596" s="35"/>
      <c r="C596" s="35"/>
      <c r="D596" s="35"/>
      <c r="E596" s="35"/>
      <c r="F596" s="35"/>
      <c r="G596" s="35"/>
      <c r="H596" s="17">
        <f>E598+E599+E600+E601+E602</f>
        <v>131274.64454999994</v>
      </c>
    </row>
    <row r="597" spans="1:8" ht="15.75" hidden="1" outlineLevel="1">
      <c r="A597" s="35" t="s">
        <v>20</v>
      </c>
      <c r="B597" s="35"/>
      <c r="C597" s="14"/>
      <c r="D597" s="14"/>
      <c r="E597" s="14"/>
      <c r="F597" s="14"/>
      <c r="G597" s="14"/>
      <c r="H597" s="23"/>
    </row>
    <row r="598" spans="1:8" ht="15.75" hidden="1" outlineLevel="1">
      <c r="A598" s="36" t="s">
        <v>37</v>
      </c>
      <c r="B598" s="36"/>
      <c r="C598" s="36"/>
      <c r="D598" s="36"/>
      <c r="E598" s="17">
        <v>6003.208549999997</v>
      </c>
      <c r="G598" s="8"/>
      <c r="H598" s="8"/>
    </row>
    <row r="599" spans="1:8" ht="15.75" hidden="1" outlineLevel="1">
      <c r="A599" s="36" t="s">
        <v>38</v>
      </c>
      <c r="B599" s="36"/>
      <c r="C599" s="36"/>
      <c r="D599" s="36"/>
      <c r="E599" s="21">
        <v>97974.66099999992</v>
      </c>
      <c r="G599" s="8"/>
      <c r="H599" s="8"/>
    </row>
    <row r="600" spans="1:8" ht="15.75" hidden="1" outlineLevel="1">
      <c r="A600" s="36" t="s">
        <v>39</v>
      </c>
      <c r="B600" s="36"/>
      <c r="C600" s="36"/>
      <c r="D600" s="36"/>
      <c r="E600" s="21">
        <v>27296.77500000003</v>
      </c>
      <c r="G600" s="8"/>
      <c r="H600" s="8"/>
    </row>
    <row r="601" spans="1:8" ht="15.75" hidden="1" outlineLevel="1">
      <c r="A601" s="36" t="s">
        <v>40</v>
      </c>
      <c r="B601" s="36"/>
      <c r="C601" s="36"/>
      <c r="D601" s="36"/>
      <c r="E601" s="22">
        <v>0</v>
      </c>
      <c r="G601" s="8"/>
      <c r="H601" s="8"/>
    </row>
    <row r="602" spans="1:8" ht="15.75" hidden="1" outlineLevel="1">
      <c r="A602" s="36" t="s">
        <v>41</v>
      </c>
      <c r="B602" s="36"/>
      <c r="C602" s="36"/>
      <c r="D602" s="36"/>
      <c r="E602" s="22">
        <v>0</v>
      </c>
      <c r="G602" s="8"/>
      <c r="H602" s="8"/>
    </row>
    <row r="603" spans="1:8" ht="15.75" hidden="1" outlineLevel="1">
      <c r="A603" s="35" t="s">
        <v>42</v>
      </c>
      <c r="B603" s="35"/>
      <c r="C603" s="35"/>
      <c r="D603" s="35"/>
      <c r="E603" s="35"/>
      <c r="F603" s="35"/>
      <c r="G603" s="35"/>
      <c r="H603" s="17">
        <v>158754.9</v>
      </c>
    </row>
    <row r="604" spans="1:8" ht="15.75" hidden="1" outlineLevel="1">
      <c r="A604" s="35" t="s">
        <v>43</v>
      </c>
      <c r="B604" s="35"/>
      <c r="C604" s="35"/>
      <c r="D604" s="35"/>
      <c r="E604" s="35"/>
      <c r="F604" s="35"/>
      <c r="G604" s="35"/>
      <c r="H604" s="12">
        <v>0</v>
      </c>
    </row>
    <row r="605" ht="15.75" hidden="1" outlineLevel="1"/>
    <row r="606" ht="15.75" collapsed="1"/>
  </sheetData>
  <sheetProtection/>
  <mergeCells count="569">
    <mergeCell ref="A600:D600"/>
    <mergeCell ref="A601:D601"/>
    <mergeCell ref="A602:D602"/>
    <mergeCell ref="A603:G603"/>
    <mergeCell ref="A604:G604"/>
    <mergeCell ref="A594:G594"/>
    <mergeCell ref="A595:G595"/>
    <mergeCell ref="A596:G596"/>
    <mergeCell ref="A597:B597"/>
    <mergeCell ref="A598:D598"/>
    <mergeCell ref="A599:D599"/>
    <mergeCell ref="A588:C588"/>
    <mergeCell ref="A589:C589"/>
    <mergeCell ref="A590:C590"/>
    <mergeCell ref="A591:C591"/>
    <mergeCell ref="A592:C592"/>
    <mergeCell ref="A593:C593"/>
    <mergeCell ref="A582:D582"/>
    <mergeCell ref="A583:D583"/>
    <mergeCell ref="A584:G584"/>
    <mergeCell ref="A585:G585"/>
    <mergeCell ref="A586:B586"/>
    <mergeCell ref="A587:C587"/>
    <mergeCell ref="A576:G576"/>
    <mergeCell ref="A577:G577"/>
    <mergeCell ref="A578:B578"/>
    <mergeCell ref="A579:D579"/>
    <mergeCell ref="A580:D580"/>
    <mergeCell ref="A581:D581"/>
    <mergeCell ref="A569:G569"/>
    <mergeCell ref="A571:H571"/>
    <mergeCell ref="A572:G572"/>
    <mergeCell ref="A573:G573"/>
    <mergeCell ref="A574:G574"/>
    <mergeCell ref="A575:G575"/>
    <mergeCell ref="A562:D562"/>
    <mergeCell ref="A563:D563"/>
    <mergeCell ref="A564:D564"/>
    <mergeCell ref="A565:G565"/>
    <mergeCell ref="A566:G566"/>
    <mergeCell ref="A568:H568"/>
    <mergeCell ref="A556:G556"/>
    <mergeCell ref="A557:G557"/>
    <mergeCell ref="A558:G558"/>
    <mergeCell ref="A559:B559"/>
    <mergeCell ref="A560:D560"/>
    <mergeCell ref="A561:D561"/>
    <mergeCell ref="A550:C550"/>
    <mergeCell ref="A551:C551"/>
    <mergeCell ref="A552:C552"/>
    <mergeCell ref="A553:C553"/>
    <mergeCell ref="A554:C554"/>
    <mergeCell ref="A555:C555"/>
    <mergeCell ref="A544:D544"/>
    <mergeCell ref="A545:D545"/>
    <mergeCell ref="A546:G546"/>
    <mergeCell ref="A547:G547"/>
    <mergeCell ref="A548:B548"/>
    <mergeCell ref="A549:C549"/>
    <mergeCell ref="A538:G538"/>
    <mergeCell ref="A539:G539"/>
    <mergeCell ref="A540:B540"/>
    <mergeCell ref="A541:D541"/>
    <mergeCell ref="A542:D542"/>
    <mergeCell ref="A543:D543"/>
    <mergeCell ref="A531:G531"/>
    <mergeCell ref="A533:H533"/>
    <mergeCell ref="A534:G534"/>
    <mergeCell ref="A535:G535"/>
    <mergeCell ref="A536:G536"/>
    <mergeCell ref="A537:G537"/>
    <mergeCell ref="A524:D524"/>
    <mergeCell ref="A525:D525"/>
    <mergeCell ref="A526:D526"/>
    <mergeCell ref="A527:G527"/>
    <mergeCell ref="A528:G528"/>
    <mergeCell ref="A530:H530"/>
    <mergeCell ref="A518:G518"/>
    <mergeCell ref="A519:G519"/>
    <mergeCell ref="A520:G520"/>
    <mergeCell ref="A521:B521"/>
    <mergeCell ref="A522:D522"/>
    <mergeCell ref="A523:D523"/>
    <mergeCell ref="A512:C512"/>
    <mergeCell ref="A513:C513"/>
    <mergeCell ref="A514:C514"/>
    <mergeCell ref="A515:C515"/>
    <mergeCell ref="A516:C516"/>
    <mergeCell ref="A517:C517"/>
    <mergeCell ref="A506:D506"/>
    <mergeCell ref="A507:D507"/>
    <mergeCell ref="A508:G508"/>
    <mergeCell ref="A509:G509"/>
    <mergeCell ref="A510:B510"/>
    <mergeCell ref="A511:C511"/>
    <mergeCell ref="A500:G500"/>
    <mergeCell ref="A501:G501"/>
    <mergeCell ref="A502:B502"/>
    <mergeCell ref="A503:D503"/>
    <mergeCell ref="A504:D504"/>
    <mergeCell ref="A505:D505"/>
    <mergeCell ref="A493:G493"/>
    <mergeCell ref="A495:H495"/>
    <mergeCell ref="A496:G496"/>
    <mergeCell ref="A497:G497"/>
    <mergeCell ref="A498:G498"/>
    <mergeCell ref="A499:G499"/>
    <mergeCell ref="A486:D486"/>
    <mergeCell ref="A487:D487"/>
    <mergeCell ref="A488:D488"/>
    <mergeCell ref="A489:G489"/>
    <mergeCell ref="A490:G490"/>
    <mergeCell ref="A492:H492"/>
    <mergeCell ref="A480:G480"/>
    <mergeCell ref="A481:G481"/>
    <mergeCell ref="A482:G482"/>
    <mergeCell ref="A483:B483"/>
    <mergeCell ref="A484:D484"/>
    <mergeCell ref="A485:D485"/>
    <mergeCell ref="A474:C474"/>
    <mergeCell ref="A475:C475"/>
    <mergeCell ref="A476:C476"/>
    <mergeCell ref="A477:C477"/>
    <mergeCell ref="A478:C478"/>
    <mergeCell ref="A479:C479"/>
    <mergeCell ref="A468:D468"/>
    <mergeCell ref="A469:D469"/>
    <mergeCell ref="A470:G470"/>
    <mergeCell ref="A471:G471"/>
    <mergeCell ref="A472:B472"/>
    <mergeCell ref="A473:C473"/>
    <mergeCell ref="A462:G462"/>
    <mergeCell ref="A463:G463"/>
    <mergeCell ref="A464:B464"/>
    <mergeCell ref="A465:D465"/>
    <mergeCell ref="A466:D466"/>
    <mergeCell ref="A467:D467"/>
    <mergeCell ref="A455:G455"/>
    <mergeCell ref="A457:H457"/>
    <mergeCell ref="A458:G458"/>
    <mergeCell ref="A459:G459"/>
    <mergeCell ref="A460:G460"/>
    <mergeCell ref="A461:G461"/>
    <mergeCell ref="A448:D448"/>
    <mergeCell ref="A449:D449"/>
    <mergeCell ref="A450:D450"/>
    <mergeCell ref="A451:G451"/>
    <mergeCell ref="A452:G452"/>
    <mergeCell ref="A454:H454"/>
    <mergeCell ref="A442:G442"/>
    <mergeCell ref="A443:G443"/>
    <mergeCell ref="A444:G444"/>
    <mergeCell ref="A445:B445"/>
    <mergeCell ref="A446:D446"/>
    <mergeCell ref="A447:D447"/>
    <mergeCell ref="A436:C436"/>
    <mergeCell ref="A437:C437"/>
    <mergeCell ref="A438:C438"/>
    <mergeCell ref="A439:C439"/>
    <mergeCell ref="A440:C440"/>
    <mergeCell ref="A441:C441"/>
    <mergeCell ref="A430:D430"/>
    <mergeCell ref="A431:D431"/>
    <mergeCell ref="A432:G432"/>
    <mergeCell ref="A433:G433"/>
    <mergeCell ref="A434:B434"/>
    <mergeCell ref="A435:C435"/>
    <mergeCell ref="A424:G424"/>
    <mergeCell ref="A425:G425"/>
    <mergeCell ref="A426:B426"/>
    <mergeCell ref="A427:D427"/>
    <mergeCell ref="A428:D428"/>
    <mergeCell ref="A429:D429"/>
    <mergeCell ref="A417:G417"/>
    <mergeCell ref="A419:H419"/>
    <mergeCell ref="A420:G420"/>
    <mergeCell ref="A421:G421"/>
    <mergeCell ref="A422:G422"/>
    <mergeCell ref="A423:G423"/>
    <mergeCell ref="A410:D410"/>
    <mergeCell ref="A411:D411"/>
    <mergeCell ref="A412:D412"/>
    <mergeCell ref="A413:G413"/>
    <mergeCell ref="A414:G414"/>
    <mergeCell ref="A416:H416"/>
    <mergeCell ref="A404:G404"/>
    <mergeCell ref="A405:G405"/>
    <mergeCell ref="A406:G406"/>
    <mergeCell ref="A407:B407"/>
    <mergeCell ref="A408:D408"/>
    <mergeCell ref="A409:D409"/>
    <mergeCell ref="A398:C398"/>
    <mergeCell ref="A399:C399"/>
    <mergeCell ref="A400:C400"/>
    <mergeCell ref="A401:C401"/>
    <mergeCell ref="A402:C402"/>
    <mergeCell ref="A403:C403"/>
    <mergeCell ref="A392:D392"/>
    <mergeCell ref="A393:D393"/>
    <mergeCell ref="A394:G394"/>
    <mergeCell ref="A395:G395"/>
    <mergeCell ref="A396:B396"/>
    <mergeCell ref="A397:C397"/>
    <mergeCell ref="A386:G386"/>
    <mergeCell ref="A387:G387"/>
    <mergeCell ref="A388:B388"/>
    <mergeCell ref="A389:D389"/>
    <mergeCell ref="A390:D390"/>
    <mergeCell ref="A391:D391"/>
    <mergeCell ref="A379:G379"/>
    <mergeCell ref="A381:H381"/>
    <mergeCell ref="A382:G382"/>
    <mergeCell ref="A383:G383"/>
    <mergeCell ref="A384:G384"/>
    <mergeCell ref="A385:G385"/>
    <mergeCell ref="A372:D372"/>
    <mergeCell ref="A373:D373"/>
    <mergeCell ref="A374:D374"/>
    <mergeCell ref="A375:G375"/>
    <mergeCell ref="A376:G376"/>
    <mergeCell ref="A378:H378"/>
    <mergeCell ref="A366:G366"/>
    <mergeCell ref="A367:G367"/>
    <mergeCell ref="A368:G368"/>
    <mergeCell ref="A369:B369"/>
    <mergeCell ref="A370:D370"/>
    <mergeCell ref="A371:D371"/>
    <mergeCell ref="A360:C360"/>
    <mergeCell ref="A361:C361"/>
    <mergeCell ref="A362:C362"/>
    <mergeCell ref="A363:C363"/>
    <mergeCell ref="A364:C364"/>
    <mergeCell ref="A365:C365"/>
    <mergeCell ref="A354:D354"/>
    <mergeCell ref="A355:D355"/>
    <mergeCell ref="A356:G356"/>
    <mergeCell ref="A357:G357"/>
    <mergeCell ref="A358:B358"/>
    <mergeCell ref="A359:C359"/>
    <mergeCell ref="A348:G348"/>
    <mergeCell ref="A349:G349"/>
    <mergeCell ref="A350:B350"/>
    <mergeCell ref="A351:D351"/>
    <mergeCell ref="A352:D352"/>
    <mergeCell ref="A353:D353"/>
    <mergeCell ref="A341:G341"/>
    <mergeCell ref="A343:H343"/>
    <mergeCell ref="A344:G344"/>
    <mergeCell ref="A345:G345"/>
    <mergeCell ref="A346:G346"/>
    <mergeCell ref="A347:G347"/>
    <mergeCell ref="A334:D334"/>
    <mergeCell ref="A335:D335"/>
    <mergeCell ref="A336:D336"/>
    <mergeCell ref="A337:G337"/>
    <mergeCell ref="A338:G338"/>
    <mergeCell ref="A340:H340"/>
    <mergeCell ref="A328:G328"/>
    <mergeCell ref="A329:G329"/>
    <mergeCell ref="A330:G330"/>
    <mergeCell ref="A331:B331"/>
    <mergeCell ref="A332:D332"/>
    <mergeCell ref="A333:D333"/>
    <mergeCell ref="A322:C322"/>
    <mergeCell ref="A323:C323"/>
    <mergeCell ref="A324:C324"/>
    <mergeCell ref="A325:C325"/>
    <mergeCell ref="A326:C326"/>
    <mergeCell ref="A327:C327"/>
    <mergeCell ref="A316:D316"/>
    <mergeCell ref="A317:D317"/>
    <mergeCell ref="A318:G318"/>
    <mergeCell ref="A319:G319"/>
    <mergeCell ref="A320:B320"/>
    <mergeCell ref="A321:C321"/>
    <mergeCell ref="A310:G310"/>
    <mergeCell ref="A311:G311"/>
    <mergeCell ref="A312:B312"/>
    <mergeCell ref="A313:D313"/>
    <mergeCell ref="A314:D314"/>
    <mergeCell ref="A315:D315"/>
    <mergeCell ref="A303:G303"/>
    <mergeCell ref="A305:H305"/>
    <mergeCell ref="A306:G306"/>
    <mergeCell ref="A307:G307"/>
    <mergeCell ref="A308:G308"/>
    <mergeCell ref="A309:G309"/>
    <mergeCell ref="A296:D296"/>
    <mergeCell ref="A297:D297"/>
    <mergeCell ref="A298:D298"/>
    <mergeCell ref="A299:G299"/>
    <mergeCell ref="A300:G300"/>
    <mergeCell ref="A302:H302"/>
    <mergeCell ref="A290:G290"/>
    <mergeCell ref="A291:G291"/>
    <mergeCell ref="A292:G292"/>
    <mergeCell ref="A293:B293"/>
    <mergeCell ref="A294:D294"/>
    <mergeCell ref="A295:D295"/>
    <mergeCell ref="A284:C284"/>
    <mergeCell ref="A285:C285"/>
    <mergeCell ref="A286:C286"/>
    <mergeCell ref="A287:C287"/>
    <mergeCell ref="A288:C288"/>
    <mergeCell ref="A289:C289"/>
    <mergeCell ref="A278:D278"/>
    <mergeCell ref="A279:D279"/>
    <mergeCell ref="A280:G280"/>
    <mergeCell ref="A281:G281"/>
    <mergeCell ref="A282:B282"/>
    <mergeCell ref="A283:C283"/>
    <mergeCell ref="A272:G272"/>
    <mergeCell ref="A273:G273"/>
    <mergeCell ref="A274:B274"/>
    <mergeCell ref="A275:D275"/>
    <mergeCell ref="A276:D276"/>
    <mergeCell ref="A277:D277"/>
    <mergeCell ref="A265:G265"/>
    <mergeCell ref="A267:H267"/>
    <mergeCell ref="A268:G268"/>
    <mergeCell ref="A269:G269"/>
    <mergeCell ref="A270:G270"/>
    <mergeCell ref="A271:G271"/>
    <mergeCell ref="A258:D258"/>
    <mergeCell ref="A259:D259"/>
    <mergeCell ref="A260:D260"/>
    <mergeCell ref="A261:G261"/>
    <mergeCell ref="A262:G262"/>
    <mergeCell ref="A264:H264"/>
    <mergeCell ref="A252:G252"/>
    <mergeCell ref="A253:G253"/>
    <mergeCell ref="A254:G254"/>
    <mergeCell ref="A255:B255"/>
    <mergeCell ref="A256:D256"/>
    <mergeCell ref="A257:D257"/>
    <mergeCell ref="A246:C246"/>
    <mergeCell ref="A247:C247"/>
    <mergeCell ref="A248:C248"/>
    <mergeCell ref="A249:C249"/>
    <mergeCell ref="A250:C250"/>
    <mergeCell ref="A251:C251"/>
    <mergeCell ref="A240:D240"/>
    <mergeCell ref="A241:D241"/>
    <mergeCell ref="A242:G242"/>
    <mergeCell ref="A243:G243"/>
    <mergeCell ref="A244:B244"/>
    <mergeCell ref="A245:C245"/>
    <mergeCell ref="A234:G234"/>
    <mergeCell ref="A235:G235"/>
    <mergeCell ref="A236:B236"/>
    <mergeCell ref="A237:D237"/>
    <mergeCell ref="A238:D238"/>
    <mergeCell ref="A239:D239"/>
    <mergeCell ref="A227:G227"/>
    <mergeCell ref="A229:H229"/>
    <mergeCell ref="A230:G230"/>
    <mergeCell ref="A231:G231"/>
    <mergeCell ref="A232:G232"/>
    <mergeCell ref="A233:G233"/>
    <mergeCell ref="A220:D220"/>
    <mergeCell ref="A221:D221"/>
    <mergeCell ref="A222:D222"/>
    <mergeCell ref="A223:G223"/>
    <mergeCell ref="A224:G224"/>
    <mergeCell ref="A226:H226"/>
    <mergeCell ref="A214:G214"/>
    <mergeCell ref="A215:G215"/>
    <mergeCell ref="A216:G216"/>
    <mergeCell ref="A217:B217"/>
    <mergeCell ref="A218:D218"/>
    <mergeCell ref="A219:D219"/>
    <mergeCell ref="A208:C208"/>
    <mergeCell ref="A209:C209"/>
    <mergeCell ref="A210:C210"/>
    <mergeCell ref="A211:C211"/>
    <mergeCell ref="A212:C212"/>
    <mergeCell ref="A213:C213"/>
    <mergeCell ref="A202:D202"/>
    <mergeCell ref="A203:D203"/>
    <mergeCell ref="A204:G204"/>
    <mergeCell ref="A205:G205"/>
    <mergeCell ref="A206:B206"/>
    <mergeCell ref="A207:C207"/>
    <mergeCell ref="A196:G196"/>
    <mergeCell ref="A197:G197"/>
    <mergeCell ref="A198:B198"/>
    <mergeCell ref="A199:D199"/>
    <mergeCell ref="A200:D200"/>
    <mergeCell ref="A201:D201"/>
    <mergeCell ref="A189:G189"/>
    <mergeCell ref="A191:H191"/>
    <mergeCell ref="A192:G192"/>
    <mergeCell ref="A193:G193"/>
    <mergeCell ref="A194:G194"/>
    <mergeCell ref="A195:G195"/>
    <mergeCell ref="A182:D182"/>
    <mergeCell ref="A183:D183"/>
    <mergeCell ref="A184:D184"/>
    <mergeCell ref="A185:G185"/>
    <mergeCell ref="A186:G186"/>
    <mergeCell ref="A188:H188"/>
    <mergeCell ref="A176:G176"/>
    <mergeCell ref="A177:G177"/>
    <mergeCell ref="A178:G178"/>
    <mergeCell ref="A179:B179"/>
    <mergeCell ref="A180:D180"/>
    <mergeCell ref="A181:D181"/>
    <mergeCell ref="A170:C170"/>
    <mergeCell ref="A171:C171"/>
    <mergeCell ref="A172:C172"/>
    <mergeCell ref="A173:C173"/>
    <mergeCell ref="A174:C174"/>
    <mergeCell ref="A175:C175"/>
    <mergeCell ref="A164:D164"/>
    <mergeCell ref="A165:D165"/>
    <mergeCell ref="A166:G166"/>
    <mergeCell ref="A167:G167"/>
    <mergeCell ref="A168:B168"/>
    <mergeCell ref="A169:C169"/>
    <mergeCell ref="A158:G158"/>
    <mergeCell ref="A159:G159"/>
    <mergeCell ref="A160:B160"/>
    <mergeCell ref="A161:D161"/>
    <mergeCell ref="A162:D162"/>
    <mergeCell ref="A163:D163"/>
    <mergeCell ref="A151:G151"/>
    <mergeCell ref="A153:H153"/>
    <mergeCell ref="A154:G154"/>
    <mergeCell ref="A155:G155"/>
    <mergeCell ref="A156:G156"/>
    <mergeCell ref="A157:G157"/>
    <mergeCell ref="A144:D144"/>
    <mergeCell ref="A145:D145"/>
    <mergeCell ref="A146:D146"/>
    <mergeCell ref="A147:G147"/>
    <mergeCell ref="A148:G148"/>
    <mergeCell ref="A150:H150"/>
    <mergeCell ref="A138:G138"/>
    <mergeCell ref="A139:G139"/>
    <mergeCell ref="A140:G140"/>
    <mergeCell ref="A141:B141"/>
    <mergeCell ref="A142:D142"/>
    <mergeCell ref="A143:D143"/>
    <mergeCell ref="A132:C132"/>
    <mergeCell ref="A133:C133"/>
    <mergeCell ref="A134:C134"/>
    <mergeCell ref="A135:C135"/>
    <mergeCell ref="A136:C136"/>
    <mergeCell ref="A137:C137"/>
    <mergeCell ref="A126:D126"/>
    <mergeCell ref="A127:D127"/>
    <mergeCell ref="A128:G128"/>
    <mergeCell ref="A129:G129"/>
    <mergeCell ref="A130:B130"/>
    <mergeCell ref="A131:C131"/>
    <mergeCell ref="A120:G120"/>
    <mergeCell ref="A121:G121"/>
    <mergeCell ref="A122:B122"/>
    <mergeCell ref="A123:D123"/>
    <mergeCell ref="A124:D124"/>
    <mergeCell ref="A125:D125"/>
    <mergeCell ref="A113:G113"/>
    <mergeCell ref="A115:H115"/>
    <mergeCell ref="A116:G116"/>
    <mergeCell ref="A117:G117"/>
    <mergeCell ref="A118:G118"/>
    <mergeCell ref="A119:G119"/>
    <mergeCell ref="A106:D106"/>
    <mergeCell ref="A107:D107"/>
    <mergeCell ref="A108:D108"/>
    <mergeCell ref="A109:G109"/>
    <mergeCell ref="A110:G110"/>
    <mergeCell ref="A112:H112"/>
    <mergeCell ref="A100:G100"/>
    <mergeCell ref="A101:G101"/>
    <mergeCell ref="A102:G102"/>
    <mergeCell ref="A103:B103"/>
    <mergeCell ref="A104:D104"/>
    <mergeCell ref="A105:D105"/>
    <mergeCell ref="A94:C94"/>
    <mergeCell ref="A95:C95"/>
    <mergeCell ref="A96:C96"/>
    <mergeCell ref="A97:C97"/>
    <mergeCell ref="A98:C98"/>
    <mergeCell ref="A99:C99"/>
    <mergeCell ref="A88:D88"/>
    <mergeCell ref="A89:D89"/>
    <mergeCell ref="A90:G90"/>
    <mergeCell ref="A91:G91"/>
    <mergeCell ref="A92:B92"/>
    <mergeCell ref="A93:C93"/>
    <mergeCell ref="A82:G82"/>
    <mergeCell ref="A83:G83"/>
    <mergeCell ref="A84:B84"/>
    <mergeCell ref="A85:D85"/>
    <mergeCell ref="A86:D86"/>
    <mergeCell ref="A87:D87"/>
    <mergeCell ref="A75:G75"/>
    <mergeCell ref="A77:H77"/>
    <mergeCell ref="A78:G78"/>
    <mergeCell ref="A79:G79"/>
    <mergeCell ref="A80:G80"/>
    <mergeCell ref="A81:G81"/>
    <mergeCell ref="B67:D67"/>
    <mergeCell ref="B68:D68"/>
    <mergeCell ref="A70:H70"/>
    <mergeCell ref="A71:H71"/>
    <mergeCell ref="A73:H73"/>
    <mergeCell ref="A74:H74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J75:K75">
    <cfRule type="containsText" priority="217" dxfId="56" operator="containsText" stopIfTrue="1" text="ИЗМЕНИЛАСЬ">
      <formula>NOT(ISERROR(SEARCH("ИЗМЕНИЛАСЬ",J75)))</formula>
    </cfRule>
    <cfRule type="containsText" priority="218" dxfId="56" operator="containsText" stopIfTrue="1" text="ЛОЖЬ">
      <formula>NOT(ISERROR(SEARCH("ЛОЖЬ",J75)))</formula>
    </cfRule>
  </conditionalFormatting>
  <conditionalFormatting sqref="L75">
    <cfRule type="containsText" priority="193" dxfId="56" operator="containsText" stopIfTrue="1" text="ИЗМЕНИЛАСЬ">
      <formula>NOT(ISERROR(SEARCH("ИЗМЕНИЛАСЬ",L75)))</formula>
    </cfRule>
    <cfRule type="containsText" priority="194" dxfId="56" operator="containsText" stopIfTrue="1" text="ЛОЖЬ">
      <formula>NOT(ISERROR(SEARCH("ЛОЖЬ",L75)))</formula>
    </cfRule>
  </conditionalFormatting>
  <conditionalFormatting sqref="J113:K113">
    <cfRule type="containsText" priority="191" dxfId="56" operator="containsText" stopIfTrue="1" text="ИЗМЕНИЛАСЬ">
      <formula>NOT(ISERROR(SEARCH("ИЗМЕНИЛАСЬ",J113)))</formula>
    </cfRule>
    <cfRule type="containsText" priority="192" dxfId="56" operator="containsText" stopIfTrue="1" text="ЛОЖЬ">
      <formula>NOT(ISERROR(SEARCH("ЛОЖЬ",J113)))</formula>
    </cfRule>
  </conditionalFormatting>
  <conditionalFormatting sqref="J151:K151">
    <cfRule type="containsText" priority="189" dxfId="56" operator="containsText" stopIfTrue="1" text="ИЗМЕНИЛАСЬ">
      <formula>NOT(ISERROR(SEARCH("ИЗМЕНИЛАСЬ",J151)))</formula>
    </cfRule>
    <cfRule type="containsText" priority="190" dxfId="56" operator="containsText" stopIfTrue="1" text="ЛОЖЬ">
      <formula>NOT(ISERROR(SEARCH("ЛОЖЬ",J151)))</formula>
    </cfRule>
  </conditionalFormatting>
  <conditionalFormatting sqref="J189:K189">
    <cfRule type="containsText" priority="187" dxfId="56" operator="containsText" stopIfTrue="1" text="ИЗМЕНИЛАСЬ">
      <formula>NOT(ISERROR(SEARCH("ИЗМЕНИЛАСЬ",J189)))</formula>
    </cfRule>
    <cfRule type="containsText" priority="188" dxfId="56" operator="containsText" stopIfTrue="1" text="ЛОЖЬ">
      <formula>NOT(ISERROR(SEARCH("ЛОЖЬ",J189)))</formula>
    </cfRule>
  </conditionalFormatting>
  <conditionalFormatting sqref="J227:K227">
    <cfRule type="containsText" priority="185" dxfId="56" operator="containsText" stopIfTrue="1" text="ИЗМЕНИЛАСЬ">
      <formula>NOT(ISERROR(SEARCH("ИЗМЕНИЛАСЬ",J227)))</formula>
    </cfRule>
    <cfRule type="containsText" priority="186" dxfId="56" operator="containsText" stopIfTrue="1" text="ЛОЖЬ">
      <formula>NOT(ISERROR(SEARCH("ЛОЖЬ",J227)))</formula>
    </cfRule>
  </conditionalFormatting>
  <conditionalFormatting sqref="J265:K265">
    <cfRule type="containsText" priority="171" dxfId="56" operator="containsText" stopIfTrue="1" text="ИЗМЕНИЛАСЬ">
      <formula>NOT(ISERROR(SEARCH("ИЗМЕНИЛАСЬ",J265)))</formula>
    </cfRule>
    <cfRule type="containsText" priority="172" dxfId="56" operator="containsText" stopIfTrue="1" text="ЛОЖЬ">
      <formula>NOT(ISERROR(SEARCH("ЛОЖЬ",J265)))</formula>
    </cfRule>
  </conditionalFormatting>
  <conditionalFormatting sqref="J303:K303">
    <cfRule type="containsText" priority="169" dxfId="56" operator="containsText" stopIfTrue="1" text="ИЗМЕНИЛАСЬ">
      <formula>NOT(ISERROR(SEARCH("ИЗМЕНИЛАСЬ",J303)))</formula>
    </cfRule>
    <cfRule type="containsText" priority="170" dxfId="56" operator="containsText" stopIfTrue="1" text="ЛОЖЬ">
      <formula>NOT(ISERROR(SEARCH("ЛОЖЬ",J303)))</formula>
    </cfRule>
  </conditionalFormatting>
  <conditionalFormatting sqref="L113">
    <cfRule type="containsText" priority="167" dxfId="56" operator="containsText" stopIfTrue="1" text="ИЗМЕНИЛАСЬ">
      <formula>NOT(ISERROR(SEARCH("ИЗМЕНИЛАСЬ",L113)))</formula>
    </cfRule>
    <cfRule type="containsText" priority="168" dxfId="56" operator="containsText" stopIfTrue="1" text="ЛОЖЬ">
      <formula>NOT(ISERROR(SEARCH("ЛОЖЬ",L113)))</formula>
    </cfRule>
  </conditionalFormatting>
  <conditionalFormatting sqref="L151">
    <cfRule type="containsText" priority="165" dxfId="56" operator="containsText" stopIfTrue="1" text="ИЗМЕНИЛАСЬ">
      <formula>NOT(ISERROR(SEARCH("ИЗМЕНИЛАСЬ",L151)))</formula>
    </cfRule>
    <cfRule type="containsText" priority="166" dxfId="56" operator="containsText" stopIfTrue="1" text="ЛОЖЬ">
      <formula>NOT(ISERROR(SEARCH("ЛОЖЬ",L151)))</formula>
    </cfRule>
  </conditionalFormatting>
  <conditionalFormatting sqref="L189">
    <cfRule type="containsText" priority="163" dxfId="56" operator="containsText" stopIfTrue="1" text="ИЗМЕНИЛАСЬ">
      <formula>NOT(ISERROR(SEARCH("ИЗМЕНИЛАСЬ",L189)))</formula>
    </cfRule>
    <cfRule type="containsText" priority="164" dxfId="56" operator="containsText" stopIfTrue="1" text="ЛОЖЬ">
      <formula>NOT(ISERROR(SEARCH("ЛОЖЬ",L189)))</formula>
    </cfRule>
  </conditionalFormatting>
  <conditionalFormatting sqref="L227">
    <cfRule type="containsText" priority="161" dxfId="56" operator="containsText" stopIfTrue="1" text="ИЗМЕНИЛАСЬ">
      <formula>NOT(ISERROR(SEARCH("ИЗМЕНИЛАСЬ",L227)))</formula>
    </cfRule>
    <cfRule type="containsText" priority="162" dxfId="56" operator="containsText" stopIfTrue="1" text="ЛОЖЬ">
      <formula>NOT(ISERROR(SEARCH("ЛОЖЬ",L227)))</formula>
    </cfRule>
  </conditionalFormatting>
  <conditionalFormatting sqref="L265">
    <cfRule type="containsText" priority="147" dxfId="56" operator="containsText" stopIfTrue="1" text="ИЗМЕНИЛАСЬ">
      <formula>NOT(ISERROR(SEARCH("ИЗМЕНИЛАСЬ",L265)))</formula>
    </cfRule>
    <cfRule type="containsText" priority="148" dxfId="56" operator="containsText" stopIfTrue="1" text="ЛОЖЬ">
      <formula>NOT(ISERROR(SEARCH("ЛОЖЬ",L265)))</formula>
    </cfRule>
  </conditionalFormatting>
  <conditionalFormatting sqref="L303">
    <cfRule type="containsText" priority="145" dxfId="56" operator="containsText" stopIfTrue="1" text="ИЗМЕНИЛАСЬ">
      <formula>NOT(ISERROR(SEARCH("ИЗМЕНИЛАСЬ",L303)))</formula>
    </cfRule>
    <cfRule type="containsText" priority="146" dxfId="56" operator="containsText" stopIfTrue="1" text="ЛОЖЬ">
      <formula>NOT(ISERROR(SEARCH("ЛОЖЬ",L303)))</formula>
    </cfRule>
  </conditionalFormatting>
  <conditionalFormatting sqref="J341:K341">
    <cfRule type="containsText" priority="143" dxfId="56" operator="containsText" stopIfTrue="1" text="ИЗМЕНИЛАСЬ">
      <formula>NOT(ISERROR(SEARCH("ИЗМЕНИЛАСЬ",J341)))</formula>
    </cfRule>
    <cfRule type="containsText" priority="144" dxfId="56" operator="containsText" stopIfTrue="1" text="ЛОЖЬ">
      <formula>NOT(ISERROR(SEARCH("ЛОЖЬ",J341)))</formula>
    </cfRule>
  </conditionalFormatting>
  <conditionalFormatting sqref="J379:K379">
    <cfRule type="containsText" priority="141" dxfId="56" operator="containsText" stopIfTrue="1" text="ИЗМЕНИЛАСЬ">
      <formula>NOT(ISERROR(SEARCH("ИЗМЕНИЛАСЬ",J379)))</formula>
    </cfRule>
    <cfRule type="containsText" priority="142" dxfId="56" operator="containsText" stopIfTrue="1" text="ЛОЖЬ">
      <formula>NOT(ISERROR(SEARCH("ЛОЖЬ",J379)))</formula>
    </cfRule>
  </conditionalFormatting>
  <conditionalFormatting sqref="J417:K417">
    <cfRule type="containsText" priority="139" dxfId="56" operator="containsText" stopIfTrue="1" text="ИЗМЕНИЛАСЬ">
      <formula>NOT(ISERROR(SEARCH("ИЗМЕНИЛАСЬ",J417)))</formula>
    </cfRule>
    <cfRule type="containsText" priority="140" dxfId="56" operator="containsText" stopIfTrue="1" text="ЛОЖЬ">
      <formula>NOT(ISERROR(SEARCH("ЛОЖЬ",J417)))</formula>
    </cfRule>
  </conditionalFormatting>
  <conditionalFormatting sqref="J455:K455">
    <cfRule type="containsText" priority="137" dxfId="56" operator="containsText" stopIfTrue="1" text="ИЗМЕНИЛАСЬ">
      <formula>NOT(ISERROR(SEARCH("ИЗМЕНИЛАСЬ",J455)))</formula>
    </cfRule>
    <cfRule type="containsText" priority="138" dxfId="56" operator="containsText" stopIfTrue="1" text="ЛОЖЬ">
      <formula>NOT(ISERROR(SEARCH("ЛОЖЬ",J455)))</formula>
    </cfRule>
  </conditionalFormatting>
  <conditionalFormatting sqref="J493:K493">
    <cfRule type="containsText" priority="135" dxfId="56" operator="containsText" stopIfTrue="1" text="ИЗМЕНИЛАСЬ">
      <formula>NOT(ISERROR(SEARCH("ИЗМЕНИЛАСЬ",J493)))</formula>
    </cfRule>
    <cfRule type="containsText" priority="136" dxfId="56" operator="containsText" stopIfTrue="1" text="ЛОЖЬ">
      <formula>NOT(ISERROR(SEARCH("ЛОЖЬ",J493)))</formula>
    </cfRule>
  </conditionalFormatting>
  <conditionalFormatting sqref="J531:K531">
    <cfRule type="containsText" priority="129" dxfId="56" operator="containsText" stopIfTrue="1" text="ИЗМЕНИЛАСЬ">
      <formula>NOT(ISERROR(SEARCH("ИЗМЕНИЛАСЬ",J531)))</formula>
    </cfRule>
    <cfRule type="containsText" priority="130" dxfId="56" operator="containsText" stopIfTrue="1" text="ЛОЖЬ">
      <formula>NOT(ISERROR(SEARCH("ЛОЖЬ",J531)))</formula>
    </cfRule>
  </conditionalFormatting>
  <conditionalFormatting sqref="J569:K569">
    <cfRule type="containsText" priority="127" dxfId="56" operator="containsText" stopIfTrue="1" text="ИЗМЕНИЛАСЬ">
      <formula>NOT(ISERROR(SEARCH("ИЗМЕНИЛАСЬ",J569)))</formula>
    </cfRule>
    <cfRule type="containsText" priority="128" dxfId="56" operator="containsText" stopIfTrue="1" text="ЛОЖЬ">
      <formula>NOT(ISERROR(SEARCH("ЛОЖЬ",J569)))</formula>
    </cfRule>
  </conditionalFormatting>
  <conditionalFormatting sqref="L341">
    <cfRule type="containsText" priority="119" dxfId="56" operator="containsText" stopIfTrue="1" text="ИЗМЕНИЛАСЬ">
      <formula>NOT(ISERROR(SEARCH("ИЗМЕНИЛАСЬ",L341)))</formula>
    </cfRule>
    <cfRule type="containsText" priority="120" dxfId="56" operator="containsText" stopIfTrue="1" text="ЛОЖЬ">
      <formula>NOT(ISERROR(SEARCH("ЛОЖЬ",L341)))</formula>
    </cfRule>
  </conditionalFormatting>
  <conditionalFormatting sqref="L379">
    <cfRule type="containsText" priority="117" dxfId="56" operator="containsText" stopIfTrue="1" text="ИЗМЕНИЛАСЬ">
      <formula>NOT(ISERROR(SEARCH("ИЗМЕНИЛАСЬ",L379)))</formula>
    </cfRule>
    <cfRule type="containsText" priority="118" dxfId="56" operator="containsText" stopIfTrue="1" text="ЛОЖЬ">
      <formula>NOT(ISERROR(SEARCH("ЛОЖЬ",L379)))</formula>
    </cfRule>
  </conditionalFormatting>
  <conditionalFormatting sqref="L417">
    <cfRule type="containsText" priority="115" dxfId="56" operator="containsText" stopIfTrue="1" text="ИЗМЕНИЛАСЬ">
      <formula>NOT(ISERROR(SEARCH("ИЗМЕНИЛАСЬ",L417)))</formula>
    </cfRule>
    <cfRule type="containsText" priority="116" dxfId="56" operator="containsText" stopIfTrue="1" text="ЛОЖЬ">
      <formula>NOT(ISERROR(SEARCH("ЛОЖЬ",L417)))</formula>
    </cfRule>
  </conditionalFormatting>
  <conditionalFormatting sqref="L455">
    <cfRule type="containsText" priority="113" dxfId="56" operator="containsText" stopIfTrue="1" text="ИЗМЕНИЛАСЬ">
      <formula>NOT(ISERROR(SEARCH("ИЗМЕНИЛАСЬ",L455)))</formula>
    </cfRule>
    <cfRule type="containsText" priority="114" dxfId="56" operator="containsText" stopIfTrue="1" text="ЛОЖЬ">
      <formula>NOT(ISERROR(SEARCH("ЛОЖЬ",L455)))</formula>
    </cfRule>
  </conditionalFormatting>
  <conditionalFormatting sqref="L493">
    <cfRule type="containsText" priority="111" dxfId="56" operator="containsText" stopIfTrue="1" text="ИЗМЕНИЛАСЬ">
      <formula>NOT(ISERROR(SEARCH("ИЗМЕНИЛАСЬ",L493)))</formula>
    </cfRule>
    <cfRule type="containsText" priority="112" dxfId="56" operator="containsText" stopIfTrue="1" text="ЛОЖЬ">
      <formula>NOT(ISERROR(SEARCH("ЛОЖЬ",L493)))</formula>
    </cfRule>
  </conditionalFormatting>
  <conditionalFormatting sqref="L531">
    <cfRule type="containsText" priority="105" dxfId="56" operator="containsText" stopIfTrue="1" text="ИЗМЕНИЛАСЬ">
      <formula>NOT(ISERROR(SEARCH("ИЗМЕНИЛАСЬ",L531)))</formula>
    </cfRule>
    <cfRule type="containsText" priority="106" dxfId="56" operator="containsText" stopIfTrue="1" text="ЛОЖЬ">
      <formula>NOT(ISERROR(SEARCH("ЛОЖЬ",L531)))</formula>
    </cfRule>
  </conditionalFormatting>
  <conditionalFormatting sqref="L569">
    <cfRule type="containsText" priority="103" dxfId="56" operator="containsText" stopIfTrue="1" text="ИЗМЕНИЛАСЬ">
      <formula>NOT(ISERROR(SEARCH("ИЗМЕНИЛАСЬ",L569)))</formula>
    </cfRule>
    <cfRule type="containsText" priority="104" dxfId="56" operator="containsText" stopIfTrue="1" text="ЛОЖЬ">
      <formula>NOT(ISERROR(SEARCH("ЛОЖЬ",L569)))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2024-02-01T07:41:10Z</dcterms:created>
  <dcterms:modified xsi:type="dcterms:W3CDTF">2024-02-14T04:29:07Z</dcterms:modified>
  <cp:category/>
  <cp:version/>
  <cp:contentType/>
  <cp:contentStatus/>
</cp:coreProperties>
</file>