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 activeTab="1"/>
  </bookViews>
  <sheets>
    <sheet name="пр ПП 932" sheetId="2" r:id="rId1"/>
    <sheet name="ГКПЗ 2012 анализ" sheetId="4" r:id="rId2"/>
    <sheet name="Лист1" sheetId="1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N24" i="4" l="1"/>
  <c r="M24" i="4"/>
  <c r="K24" i="4"/>
  <c r="N18" i="4"/>
  <c r="N19" i="4"/>
  <c r="N20" i="4"/>
  <c r="N21" i="4"/>
  <c r="N22" i="4"/>
  <c r="N23" i="4"/>
  <c r="N17" i="4"/>
  <c r="B11" i="1" l="1"/>
  <c r="I26" i="1"/>
  <c r="I19" i="1"/>
  <c r="G20" i="1"/>
  <c r="I20" i="1" s="1"/>
  <c r="G21" i="1"/>
  <c r="G22" i="1"/>
  <c r="I22" i="1" s="1"/>
  <c r="G23" i="1"/>
  <c r="G24" i="1"/>
  <c r="I24" i="1" s="1"/>
  <c r="G25" i="1"/>
  <c r="I25" i="1" s="1"/>
  <c r="G26" i="1"/>
  <c r="G27" i="1"/>
  <c r="I27" i="1" s="1"/>
  <c r="G28" i="1"/>
  <c r="I28" i="1" s="1"/>
  <c r="G29" i="1"/>
  <c r="I29" i="1" s="1"/>
  <c r="G19" i="1"/>
  <c r="D21" i="1"/>
  <c r="D19" i="1"/>
  <c r="H19" i="1" s="1"/>
  <c r="E17" i="1"/>
  <c r="F17" i="1"/>
  <c r="J17" i="1"/>
  <c r="L17" i="1"/>
  <c r="N20" i="1" s="1"/>
  <c r="H9" i="1"/>
  <c r="D23" i="1" s="1"/>
  <c r="G17" i="1" l="1"/>
  <c r="H11" i="1"/>
  <c r="H23" i="1"/>
  <c r="I23" i="1" s="1"/>
  <c r="H21" i="1"/>
  <c r="I21" i="1" s="1"/>
  <c r="N29" i="1"/>
  <c r="N27" i="1"/>
  <c r="N25" i="1"/>
  <c r="N23" i="1"/>
  <c r="N21" i="1"/>
  <c r="N19" i="1"/>
  <c r="N28" i="1"/>
  <c r="N26" i="1"/>
  <c r="N24" i="1"/>
  <c r="N22" i="1"/>
  <c r="H17" i="1"/>
  <c r="D17" i="1"/>
  <c r="I17" i="1" l="1"/>
  <c r="N17" i="1"/>
  <c r="K20" i="1"/>
  <c r="K22" i="1"/>
  <c r="K24" i="1"/>
  <c r="K26" i="1"/>
  <c r="K28" i="1"/>
  <c r="K29" i="1"/>
  <c r="K25" i="1"/>
  <c r="K27" i="1"/>
  <c r="K23" i="1"/>
  <c r="K19" i="1"/>
  <c r="K21" i="1"/>
  <c r="K17" i="1" l="1"/>
</calcChain>
</file>

<file path=xl/sharedStrings.xml><?xml version="1.0" encoding="utf-8"?>
<sst xmlns="http://schemas.openxmlformats.org/spreadsheetml/2006/main" count="269" uniqueCount="138">
  <si>
    <t>Подразделение/предприятие-потребитель продукции</t>
  </si>
  <si>
    <t>Номер закупки</t>
  </si>
  <si>
    <t>Номер лота</t>
  </si>
  <si>
    <t>Наименование лота</t>
  </si>
  <si>
    <t>Планируемый способ закупки</t>
  </si>
  <si>
    <t>Временной интервал официального объявления о начале процедур</t>
  </si>
  <si>
    <t>Источник финансирования</t>
  </si>
  <si>
    <t>Планируемая (предельная) цена лота (тыс.руб.) с НДС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</si>
  <si>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</si>
  <si>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</si>
  <si>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</si>
  <si>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</si>
  <si>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Организатор закупки</t>
  </si>
  <si>
    <t>Группа продукции или код классификатора</t>
  </si>
  <si>
    <t>Комментарий</t>
  </si>
  <si>
    <t>Единица измерения</t>
  </si>
  <si>
    <t>Количество единиц измерения</t>
  </si>
  <si>
    <t>Код вида деятельности</t>
  </si>
  <si>
    <t>Вид ЭТП (ТЗС, b2b, иная)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</si>
  <si>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</si>
  <si>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</si>
  <si>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</si>
  <si>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</si>
  <si>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</si>
  <si>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</si>
  <si>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</si>
  <si>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</si>
  <si>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</si>
  <si>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</si>
  <si>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</si>
  <si>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</si>
  <si>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</si>
  <si>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</si>
  <si>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</si>
  <si>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</si>
  <si>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</si>
  <si>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</si>
  <si>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</si>
  <si>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ОАО "ЕЭНС"</t>
  </si>
  <si>
    <t>Сопровождение и развитие системы SAP ERP в ОАО «ЕЭНС»</t>
  </si>
  <si>
    <t>ОЗП</t>
  </si>
  <si>
    <t>04</t>
  </si>
  <si>
    <t>Себестоимость</t>
  </si>
  <si>
    <t>05</t>
  </si>
  <si>
    <t xml:space="preserve">Протокол ЦЗК № 1 от 23.04.2012г. </t>
  </si>
  <si>
    <t>шт.</t>
  </si>
  <si>
    <t>Неэлектронная</t>
  </si>
  <si>
    <t>Услуги добровольного медицинского страхования для нужд ОАО «ЕЭнС»</t>
  </si>
  <si>
    <t>ОК</t>
  </si>
  <si>
    <t>Прочие собственные средства</t>
  </si>
  <si>
    <t>07</t>
  </si>
  <si>
    <t xml:space="preserve">Протокол ЦЗК № 2 от 12.05.2012г. </t>
  </si>
  <si>
    <t xml:space="preserve">Поставка расходных материалов запасных частей и комплектующих для оргтехники. </t>
  </si>
  <si>
    <t>ОЗЦ</t>
  </si>
  <si>
    <t>Услуги страхования от несчастных случаев для нужд ОАО «ЕЭнС»</t>
  </si>
  <si>
    <t xml:space="preserve">Протокол ЦЗК № 3 от 25.05.2012г. </t>
  </si>
  <si>
    <t>План, год</t>
  </si>
  <si>
    <t>В том числе по кварталам</t>
  </si>
  <si>
    <t>% от суммы</t>
  </si>
  <si>
    <t>Количество</t>
  </si>
  <si>
    <t>% от количества</t>
  </si>
  <si>
    <t>1 кв.</t>
  </si>
  <si>
    <t>2 кв.</t>
  </si>
  <si>
    <t>6 мес.</t>
  </si>
  <si>
    <t>3 кв.</t>
  </si>
  <si>
    <t>9 мес.</t>
  </si>
  <si>
    <t>4 кв.</t>
  </si>
  <si>
    <t>ВСЕГО по ГКПЗ</t>
  </si>
  <si>
    <t>в том числе:</t>
  </si>
  <si>
    <t>ОА</t>
  </si>
  <si>
    <t>ЗЗП</t>
  </si>
  <si>
    <t>ЗЗЦ</t>
  </si>
  <si>
    <t>ЕИ</t>
  </si>
  <si>
    <t>ЕИ (по результатам несостоявшихся открытых процедур)</t>
  </si>
  <si>
    <t>ОКП</t>
  </si>
  <si>
    <t>С использование ЭТП</t>
  </si>
  <si>
    <t>Открытых процедур</t>
  </si>
  <si>
    <t>0</t>
  </si>
  <si>
    <t>Годовая комплексная программа закупок  ОАО "Екатеринбургэнергосбыт"  на 2012 год</t>
  </si>
  <si>
    <t xml:space="preserve">ГКПЗ по способам закупок </t>
  </si>
  <si>
    <t>ИТОГО</t>
  </si>
  <si>
    <t>Приложение к приказу № 131 от 14.06.2012г.</t>
  </si>
  <si>
    <t>ФОРМА</t>
  </si>
  <si>
    <t>плана закупки товаров (работ ,услуг)</t>
  </si>
  <si>
    <t>на _________ год (на______________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</si>
  <si>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</si>
  <si>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</si>
  <si>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</si>
  <si>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</si>
  <si>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</si>
  <si>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</si>
  <si>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</si>
  <si>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ОАО "Екатеринбургэнергосбыт"</t>
  </si>
  <si>
    <t>(343) 215-76-48</t>
  </si>
  <si>
    <t>ZaregorodzevAV@eesn.ru</t>
  </si>
  <si>
    <t>620017, г. Екатеринбург, пр. Космонавтов 17 а</t>
  </si>
  <si>
    <t>Код по ОКДП</t>
  </si>
  <si>
    <t>Условия договора</t>
  </si>
  <si>
    <t>предмет договора</t>
  </si>
  <si>
    <t>единица измерения</t>
  </si>
  <si>
    <t>наименование</t>
  </si>
  <si>
    <t>сведения о количестве (объеме)</t>
  </si>
  <si>
    <t>код по ОКАТО</t>
  </si>
  <si>
    <t>график осуществления процедур закупки</t>
  </si>
  <si>
    <t>срок  исполнения договора (месяц, год)</t>
  </si>
  <si>
    <t>Способ закупки</t>
  </si>
  <si>
    <t>Закупка в электронной форме</t>
  </si>
  <si>
    <t>да/нет</t>
  </si>
  <si>
    <t>Порядковый номер</t>
  </si>
  <si>
    <t>регион поставки товаров (выполнения работ, оказания услуг)</t>
  </si>
  <si>
    <t>Код по ОКВЭД</t>
  </si>
  <si>
    <t>минимально необходимые требования, предъявляемые товарам (работа, услугам)</t>
  </si>
  <si>
    <t>планируемая дата или период размещения  извещения о закупке (месяц, год)</t>
  </si>
  <si>
    <t>_________________________________________________________________                                _____________________                                                    "______" ________________________20____г.</t>
  </si>
  <si>
    <t xml:space="preserve"> (Ф.И.О., должность руководителя (уполномоченного лица) заказчика)                                           (подпись) МП                                                                                        (дата утверждения)</t>
  </si>
  <si>
    <t>код по ОКЕИ</t>
  </si>
  <si>
    <t>нет</t>
  </si>
  <si>
    <t>05.2012-04.2015</t>
  </si>
  <si>
    <t>07.2012-07.2013</t>
  </si>
  <si>
    <t>05.2012-12.2012</t>
  </si>
  <si>
    <t>сведения о начальной (максимальной) цене договора (цене лота), тыс.руб. с НДС</t>
  </si>
  <si>
    <t>Свердловскя область</t>
  </si>
  <si>
    <t>52.48.13; 52.48.16</t>
  </si>
  <si>
    <t>72.6</t>
  </si>
  <si>
    <t>Объектом добровольного медицинского страхования являются имущественные интересы Застрахованных лиц, связанных с затратами на оказание им медицинской и иной помощи при возникновении страхового случая. Страховым случаем является обращение Застрахованного лица в медицинские организации из числа предусмотренных договором страхования за получением лечебной, консультативной и иной помощи, требующей оказания медицинских услуг, предусмотренных программой добровольного медицинского страхования и  повлекшее возникновение обязательств Страховщика произвести оплату медицинских и иных услуг.</t>
  </si>
  <si>
    <t>04.2012</t>
  </si>
  <si>
    <t>05.2012</t>
  </si>
  <si>
    <t xml:space="preserve">Индивидуальная страховая сумма в отношении каждого Застрахованного лица  составляет:-          Группа А «менеджеры высшего звена» - 550 000 (Пятьсот пятьдесят тысяч) рублей;-          Группа В «средний руководящий состав» – 90 000 (Девяносто тысяч) рублей;-          Группа С «ИТР всех специальностей и служащие, рабочие всех специальностей» – 90 000 (Девяносто тысяч) рублей. </t>
  </si>
  <si>
    <t>1.Технические требования к услугам: В  ОАО «ЕЭНС» эксплуатируется  SAP ERP версии 6.0. 2.Наличие статусов: Наличие статуса SAP Services Partner; Наличие статуса SAP Industry Preferred Partner для предприятий энергетической промышленности;Наличие статуса SAP Prefered Training Partner. 3Наличие и квалификация персонала: Наличие не менее 20 сертифицированных консультантов SAP ERP версии 6.0 по модулям FI, CO, HR, PY, MM, SD;   Наличие не менее 2 сертифицированных специалистов (Support Consultant) по технической поддержке систему SAP ERP ERP версии 6.0;Наличие не менее 6 сертифицированных ABAP-разработчиков, имеющих не менее чем 3-х-летний опыт работы с модулями системы SAP ERP версии 6.0.</t>
  </si>
  <si>
    <t>Ассортимент и комплектность товаров должны соответствовать прилагаемой Спецификации. Требования к качеству упаковки и герметизации товаров: - Упаковка должна обеспечивать безопасность и сохранность товара при транспортировке и хранении.- Герметизирующая лента, при ее наличии, должна легко удаляться.Требования к качеству маркировки - на упаковочной коробке должна быть нанесена следующая информация:- тип товара;- информация о производителе;- гарантийный срок хранения до ввода в эксплуатацию (если установлен производителем);- иная информация, которую производитель сочтет необходимым разместить;- на корпусе товара должна присутствовать маркировка производителя с указанием необходимой идентифицирующей информации. При наличии заводского номера он должен быть указан.</t>
  </si>
  <si>
    <t>Услуги на  поставкеу офисной орг. Техники для нужд ОАО "ЕЭнС"</t>
  </si>
  <si>
    <t>Поставка до 28.12.2012</t>
  </si>
  <si>
    <t>сведения цене договора (цене лота), предложенной Победителем, тыс.руб. с НДС</t>
  </si>
  <si>
    <t>сведения о начальной (максимальной) цене договора (цене лота), тыс.руб. без НДС</t>
  </si>
  <si>
    <t>Работы по консолидации автоматизированной системы управления финансово-хозяйственной деятельностью ОАО «ЕЭНС» на базе системы SAP ERP ОАО «МРСК Урала».</t>
  </si>
  <si>
    <t>Поставка печатной техники, коммутационного оборудования и ip-телефонов для нужд ОАО «ЕЭнС».</t>
  </si>
  <si>
    <t>экономия, тыс руб с НДС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</si>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</sst>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49" fontId="11" fillId="4" borderId="0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9" fontId="8" fillId="0" borderId="0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8" fillId="5" borderId="4" xfId="1" applyNumberFormat="1" applyFont="1" applyFill="1" applyBorder="1" applyAlignment="1">
      <alignment horizontal="center" vertical="center" wrapText="1"/>
    </xf>
    <xf numFmtId="3" fontId="8" fillId="5" borderId="5" xfId="1" applyNumberFormat="1" applyFont="1" applyFill="1" applyBorder="1" applyAlignment="1">
      <alignment horizontal="center" vertical="center" wrapText="1"/>
    </xf>
    <xf numFmtId="3" fontId="8" fillId="5" borderId="3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7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49" fontId="11" fillId="4" borderId="0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4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5" borderId="5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7" xfId="1" applyNumberFormat="1" applyFont="1" applyFill="1" applyBorder="1" applyAlignment="1">
      <alignment horizontal="center" vertical="center" wrapText="1"/>
    </xf>
    <xf numFmtId="49" fontId="8" fillId="5" borderId="4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49" fontId="11" fillId="4" borderId="0" xfId="1" applyNumberFormat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 wrapText="1"/>
    </xf>
    <xf numFmtId="49" fontId="8" fillId="5" borderId="9" xfId="1" applyNumberFormat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center" vertical="center" wrapText="1"/>
    </xf>
    <xf numFmtId="49" fontId="8" fillId="5" borderId="10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</cellXfs>
  <cellStyles count="5">
    <cellStyle name="Гиперссылка" xfId="4" builtinId="8"/>
    <cellStyle name="Обычный" xfId="0" builtinId="0"/>
    <cellStyle name="Обычный_Исполнительный аппарат МРСК Центра и Приволжья" xfId="1"/>
    <cellStyle name="Стиль 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10275" y="163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010275" y="163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6010275" y="163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6010275" y="163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6010275" y="163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regorodzevAV@ees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aregorodzevAV@ees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9" zoomScale="70" zoomScaleNormal="70" workbookViewId="0">
      <selection activeCell="R9" sqref="R9"/>
    </sheetView>
  </sheetViews>
  <sheetFormatPr defaultRowHeight="15" x14ac:dyDescent="0.25"/>
  <cols>
    <col min="1" max="2" width="9.140625" style="54"/>
    <col min="3" max="3" width="12.28515625" style="54" customWidth="1"/>
    <col min="4" max="4" width="35.42578125" style="54" customWidth="1"/>
    <col min="5" max="5" width="90.42578125" style="54" customWidth="1"/>
    <col min="6" max="7" width="9.140625" style="54"/>
    <col min="8" max="8" width="14.7109375" style="54" customWidth="1"/>
    <col min="9" max="10" width="9.140625" style="54"/>
    <col min="11" max="11" width="13.28515625" style="54" customWidth="1"/>
    <col min="12" max="12" width="13.5703125" style="54" customWidth="1"/>
    <col min="13" max="13" width="12.140625" style="54" customWidth="1"/>
    <col min="14" max="14" width="9.140625" style="54"/>
    <col min="15" max="15" width="10.140625" style="54" customWidth="1"/>
    <col min="16" max="16384" width="9.140625" style="54"/>
  </cols>
  <sheetData>
    <row r="1" spans="1:15" s="45" customFormat="1" ht="15.75" x14ac:dyDescent="0.25">
      <c r="D1" s="68" t="s">
        <v>82</v>
      </c>
      <c r="E1" s="68"/>
    </row>
    <row r="2" spans="1:15" s="45" customFormat="1" ht="15.75" x14ac:dyDescent="0.25">
      <c r="D2" s="68" t="s">
        <v>83</v>
      </c>
      <c r="E2" s="68"/>
    </row>
    <row r="3" spans="1:15" s="45" customFormat="1" ht="15.75" x14ac:dyDescent="0.25">
      <c r="D3" s="68" t="s">
        <v>84</v>
      </c>
      <c r="E3" s="68"/>
    </row>
    <row r="4" spans="1:15" s="45" customFormat="1" ht="15.75" x14ac:dyDescent="0.25">
      <c r="D4" s="47"/>
      <c r="E4" s="47"/>
    </row>
    <row r="5" spans="1:15" s="45" customFormat="1" ht="15.75" x14ac:dyDescent="0.25">
      <c r="D5" s="48" t="s">
        <v>85</v>
      </c>
      <c r="E5" s="48" t="s">
        <v>92</v>
      </c>
    </row>
    <row r="6" spans="1:15" s="45" customFormat="1" ht="31.5" x14ac:dyDescent="0.25">
      <c r="D6" s="48" t="s">
        <v>86</v>
      </c>
      <c r="E6" s="48" t="s">
        <v>95</v>
      </c>
    </row>
    <row r="7" spans="1:15" s="45" customFormat="1" ht="15.75" x14ac:dyDescent="0.25">
      <c r="D7" s="48" t="s">
        <v>87</v>
      </c>
      <c r="E7" s="48" t="s">
        <v>93</v>
      </c>
    </row>
    <row r="8" spans="1:15" s="45" customFormat="1" ht="15.75" x14ac:dyDescent="0.25">
      <c r="D8" s="48" t="s">
        <v>88</v>
      </c>
      <c r="E8" s="49" t="s">
        <v>94</v>
      </c>
    </row>
    <row r="9" spans="1:15" s="45" customFormat="1" ht="15.75" x14ac:dyDescent="0.25">
      <c r="D9" s="48" t="s">
        <v>89</v>
      </c>
      <c r="E9" s="50">
        <v>6671250899</v>
      </c>
    </row>
    <row r="10" spans="1:15" s="45" customFormat="1" ht="15.75" x14ac:dyDescent="0.25">
      <c r="D10" s="48" t="s">
        <v>90</v>
      </c>
      <c r="E10" s="50">
        <v>6608580001</v>
      </c>
    </row>
    <row r="11" spans="1:15" s="45" customFormat="1" ht="15.75" x14ac:dyDescent="0.25">
      <c r="D11" s="48" t="s">
        <v>91</v>
      </c>
      <c r="E11" s="50">
        <v>6540100000</v>
      </c>
    </row>
    <row r="12" spans="1:15" s="45" customFormat="1" x14ac:dyDescent="0.25"/>
    <row r="13" spans="1:15" s="46" customFormat="1" ht="12.75" customHeight="1" x14ac:dyDescent="0.25">
      <c r="A13" s="69" t="s">
        <v>108</v>
      </c>
      <c r="B13" s="70" t="s">
        <v>110</v>
      </c>
      <c r="C13" s="70" t="s">
        <v>96</v>
      </c>
      <c r="D13" s="69" t="s">
        <v>97</v>
      </c>
      <c r="E13" s="69"/>
      <c r="F13" s="69"/>
      <c r="G13" s="69"/>
      <c r="H13" s="69"/>
      <c r="I13" s="69"/>
      <c r="J13" s="69"/>
      <c r="K13" s="69"/>
      <c r="L13" s="69"/>
      <c r="M13" s="69"/>
      <c r="N13" s="69" t="s">
        <v>105</v>
      </c>
      <c r="O13" s="69" t="s">
        <v>106</v>
      </c>
    </row>
    <row r="14" spans="1:15" s="46" customFormat="1" ht="81.75" customHeight="1" x14ac:dyDescent="0.25">
      <c r="A14" s="69"/>
      <c r="B14" s="70"/>
      <c r="C14" s="70"/>
      <c r="D14" s="69" t="s">
        <v>98</v>
      </c>
      <c r="E14" s="69" t="s">
        <v>111</v>
      </c>
      <c r="F14" s="69" t="s">
        <v>99</v>
      </c>
      <c r="G14" s="69"/>
      <c r="H14" s="71" t="s">
        <v>101</v>
      </c>
      <c r="I14" s="70" t="s">
        <v>109</v>
      </c>
      <c r="J14" s="70"/>
      <c r="K14" s="69" t="s">
        <v>120</v>
      </c>
      <c r="L14" s="69" t="s">
        <v>103</v>
      </c>
      <c r="M14" s="69"/>
      <c r="N14" s="69"/>
      <c r="O14" s="69"/>
    </row>
    <row r="15" spans="1:15" s="46" customFormat="1" ht="105" x14ac:dyDescent="0.25">
      <c r="A15" s="69"/>
      <c r="B15" s="70"/>
      <c r="C15" s="70"/>
      <c r="D15" s="69"/>
      <c r="E15" s="69"/>
      <c r="F15" s="51" t="s">
        <v>115</v>
      </c>
      <c r="G15" s="51" t="s">
        <v>100</v>
      </c>
      <c r="H15" s="72"/>
      <c r="I15" s="52" t="s">
        <v>102</v>
      </c>
      <c r="J15" s="52" t="s">
        <v>100</v>
      </c>
      <c r="K15" s="69"/>
      <c r="L15" s="51" t="s">
        <v>112</v>
      </c>
      <c r="M15" s="51" t="s">
        <v>104</v>
      </c>
      <c r="N15" s="69"/>
      <c r="O15" s="51" t="s">
        <v>107</v>
      </c>
    </row>
    <row r="16" spans="1:15" s="46" customFormat="1" x14ac:dyDescent="0.25">
      <c r="A16" s="51">
        <v>1</v>
      </c>
      <c r="B16" s="52">
        <v>2</v>
      </c>
      <c r="C16" s="52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  <c r="I16" s="52">
        <v>9</v>
      </c>
      <c r="J16" s="52">
        <v>10</v>
      </c>
      <c r="K16" s="51">
        <v>11</v>
      </c>
      <c r="L16" s="51">
        <v>12</v>
      </c>
      <c r="M16" s="51">
        <v>13</v>
      </c>
      <c r="N16" s="51">
        <v>14</v>
      </c>
      <c r="O16" s="51">
        <v>15</v>
      </c>
    </row>
    <row r="17" spans="1:15" s="60" customFormat="1" ht="147.75" customHeight="1" x14ac:dyDescent="0.25">
      <c r="A17" s="57">
        <v>1</v>
      </c>
      <c r="B17" s="53" t="s">
        <v>123</v>
      </c>
      <c r="C17" s="53">
        <v>7230010</v>
      </c>
      <c r="D17" s="58" t="s">
        <v>39</v>
      </c>
      <c r="E17" s="61" t="s">
        <v>128</v>
      </c>
      <c r="F17" s="57">
        <v>796</v>
      </c>
      <c r="G17" s="57" t="s">
        <v>45</v>
      </c>
      <c r="H17" s="57">
        <v>1</v>
      </c>
      <c r="I17" s="53">
        <v>65</v>
      </c>
      <c r="J17" s="53" t="s">
        <v>121</v>
      </c>
      <c r="K17" s="57">
        <v>12390</v>
      </c>
      <c r="L17" s="59" t="s">
        <v>125</v>
      </c>
      <c r="M17" s="59" t="s">
        <v>117</v>
      </c>
      <c r="N17" s="58" t="s">
        <v>40</v>
      </c>
      <c r="O17" s="57" t="s">
        <v>116</v>
      </c>
    </row>
    <row r="18" spans="1:15" s="60" customFormat="1" ht="129.75" customHeight="1" x14ac:dyDescent="0.25">
      <c r="A18" s="57">
        <v>2</v>
      </c>
      <c r="B18" s="53">
        <v>66</v>
      </c>
      <c r="C18" s="53">
        <v>6610000</v>
      </c>
      <c r="D18" s="58" t="s">
        <v>47</v>
      </c>
      <c r="E18" s="61" t="s">
        <v>124</v>
      </c>
      <c r="F18" s="57">
        <v>796</v>
      </c>
      <c r="G18" s="57" t="s">
        <v>45</v>
      </c>
      <c r="H18" s="57">
        <v>1</v>
      </c>
      <c r="I18" s="53">
        <v>65</v>
      </c>
      <c r="J18" s="53" t="s">
        <v>121</v>
      </c>
      <c r="K18" s="57">
        <v>1500</v>
      </c>
      <c r="L18" s="59" t="s">
        <v>126</v>
      </c>
      <c r="M18" s="59" t="s">
        <v>118</v>
      </c>
      <c r="N18" s="58" t="s">
        <v>48</v>
      </c>
      <c r="O18" s="57" t="s">
        <v>116</v>
      </c>
    </row>
    <row r="19" spans="1:15" s="60" customFormat="1" ht="154.5" customHeight="1" x14ac:dyDescent="0.25">
      <c r="A19" s="57">
        <v>3</v>
      </c>
      <c r="B19" s="53" t="s">
        <v>122</v>
      </c>
      <c r="C19" s="53">
        <v>5219000</v>
      </c>
      <c r="D19" s="58" t="s">
        <v>52</v>
      </c>
      <c r="E19" s="61" t="s">
        <v>129</v>
      </c>
      <c r="F19" s="57">
        <v>796</v>
      </c>
      <c r="G19" s="57" t="s">
        <v>45</v>
      </c>
      <c r="H19" s="57">
        <v>1</v>
      </c>
      <c r="I19" s="53">
        <v>65</v>
      </c>
      <c r="J19" s="53" t="s">
        <v>121</v>
      </c>
      <c r="K19" s="57">
        <v>991.19999999999993</v>
      </c>
      <c r="L19" s="59" t="s">
        <v>43</v>
      </c>
      <c r="M19" s="59" t="s">
        <v>119</v>
      </c>
      <c r="N19" s="58" t="s">
        <v>53</v>
      </c>
      <c r="O19" s="57" t="s">
        <v>116</v>
      </c>
    </row>
    <row r="20" spans="1:15" s="60" customFormat="1" ht="87" customHeight="1" x14ac:dyDescent="0.25">
      <c r="A20" s="57">
        <v>4</v>
      </c>
      <c r="B20" s="53">
        <v>66</v>
      </c>
      <c r="C20" s="53">
        <v>6611000</v>
      </c>
      <c r="D20" s="58" t="s">
        <v>54</v>
      </c>
      <c r="E20" s="61" t="s">
        <v>127</v>
      </c>
      <c r="F20" s="57">
        <v>796</v>
      </c>
      <c r="G20" s="57" t="s">
        <v>45</v>
      </c>
      <c r="H20" s="57">
        <v>1</v>
      </c>
      <c r="I20" s="53">
        <v>65</v>
      </c>
      <c r="J20" s="53" t="s">
        <v>121</v>
      </c>
      <c r="K20" s="57">
        <v>70</v>
      </c>
      <c r="L20" s="59" t="s">
        <v>126</v>
      </c>
      <c r="M20" s="59" t="s">
        <v>118</v>
      </c>
      <c r="N20" s="58" t="s">
        <v>48</v>
      </c>
      <c r="O20" s="57" t="s">
        <v>116</v>
      </c>
    </row>
    <row r="21" spans="1:15" s="60" customFormat="1" ht="51" customHeight="1" x14ac:dyDescent="0.25">
      <c r="A21" s="60">
        <v>5</v>
      </c>
      <c r="D21" s="60" t="s">
        <v>130</v>
      </c>
      <c r="E21" s="62" t="s">
        <v>131</v>
      </c>
      <c r="H21" s="63"/>
      <c r="I21" s="62"/>
    </row>
    <row r="22" spans="1:15" x14ac:dyDescent="0.25">
      <c r="E22" s="64"/>
      <c r="H22" s="64"/>
      <c r="I22" s="65"/>
    </row>
    <row r="23" spans="1:15" x14ac:dyDescent="0.25">
      <c r="E23" s="64"/>
      <c r="H23" s="64"/>
      <c r="I23" s="65"/>
    </row>
    <row r="24" spans="1:15" x14ac:dyDescent="0.25">
      <c r="E24" s="64"/>
      <c r="H24" s="65"/>
      <c r="I24" s="64"/>
    </row>
    <row r="25" spans="1:15" x14ac:dyDescent="0.25">
      <c r="E25" s="64"/>
      <c r="I25" s="65"/>
    </row>
    <row r="26" spans="1:15" ht="15.75" x14ac:dyDescent="0.25">
      <c r="E26" s="66"/>
      <c r="I26" s="65"/>
    </row>
    <row r="27" spans="1:15" ht="15.75" x14ac:dyDescent="0.25">
      <c r="E27" s="66"/>
      <c r="I27" s="65"/>
    </row>
    <row r="28" spans="1:15" ht="15.75" x14ac:dyDescent="0.25">
      <c r="E28" s="67"/>
      <c r="I28" s="65"/>
    </row>
    <row r="29" spans="1:15" x14ac:dyDescent="0.25">
      <c r="I29" s="65"/>
    </row>
    <row r="32" spans="1:15" ht="18.75" customHeight="1" x14ac:dyDescent="0.25">
      <c r="A32" s="73" t="s">
        <v>113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6.5" customHeight="1" x14ac:dyDescent="0.25">
      <c r="A33" s="73" t="s">
        <v>114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</sheetData>
  <mergeCells count="18">
    <mergeCell ref="A32:O32"/>
    <mergeCell ref="A33:O33"/>
    <mergeCell ref="N13:N15"/>
    <mergeCell ref="O13:O14"/>
    <mergeCell ref="D14:D15"/>
    <mergeCell ref="E14:E15"/>
    <mergeCell ref="K14:K15"/>
    <mergeCell ref="L14:M14"/>
    <mergeCell ref="A13:A15"/>
    <mergeCell ref="B13:B15"/>
    <mergeCell ref="C13:C15"/>
    <mergeCell ref="D1:E1"/>
    <mergeCell ref="D2:E2"/>
    <mergeCell ref="D3:E3"/>
    <mergeCell ref="F14:G14"/>
    <mergeCell ref="I14:J14"/>
    <mergeCell ref="D13:M13"/>
    <mergeCell ref="H14:H15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19" zoomScale="80" zoomScaleNormal="80" workbookViewId="0">
      <selection activeCell="M38" sqref="M37:M38"/>
    </sheetView>
  </sheetViews>
  <sheetFormatPr defaultRowHeight="15" x14ac:dyDescent="0.25"/>
  <cols>
    <col min="1" max="2" width="9.140625" style="54"/>
    <col min="3" max="3" width="12.28515625" style="54" customWidth="1"/>
    <col min="4" max="4" width="35.42578125" style="54" customWidth="1"/>
    <col min="5" max="5" width="90.42578125" style="54" customWidth="1"/>
    <col min="6" max="7" width="9.140625" style="54"/>
    <col min="8" max="8" width="14.7109375" style="54" customWidth="1"/>
    <col min="9" max="10" width="9.140625" style="54"/>
    <col min="11" max="14" width="13.28515625" style="54" customWidth="1"/>
    <col min="15" max="15" width="13.5703125" style="54" customWidth="1"/>
    <col min="16" max="16" width="12.140625" style="54" customWidth="1"/>
    <col min="17" max="17" width="9.140625" style="54"/>
    <col min="18" max="18" width="10.140625" style="54" customWidth="1"/>
    <col min="19" max="16384" width="9.140625" style="54"/>
  </cols>
  <sheetData>
    <row r="1" spans="1:18" s="45" customFormat="1" ht="15.75" x14ac:dyDescent="0.25">
      <c r="D1" s="68" t="s">
        <v>82</v>
      </c>
      <c r="E1" s="68"/>
    </row>
    <row r="2" spans="1:18" s="45" customFormat="1" ht="15.75" x14ac:dyDescent="0.25">
      <c r="D2" s="68" t="s">
        <v>83</v>
      </c>
      <c r="E2" s="68"/>
    </row>
    <row r="3" spans="1:18" s="45" customFormat="1" ht="15.75" x14ac:dyDescent="0.25">
      <c r="D3" s="68" t="s">
        <v>84</v>
      </c>
      <c r="E3" s="68"/>
    </row>
    <row r="4" spans="1:18" s="45" customFormat="1" ht="15.75" x14ac:dyDescent="0.25">
      <c r="D4" s="47"/>
      <c r="E4" s="47"/>
    </row>
    <row r="5" spans="1:18" s="45" customFormat="1" ht="15.75" x14ac:dyDescent="0.25">
      <c r="D5" s="48" t="s">
        <v>85</v>
      </c>
      <c r="E5" s="48" t="s">
        <v>92</v>
      </c>
    </row>
    <row r="6" spans="1:18" s="45" customFormat="1" ht="31.5" x14ac:dyDescent="0.25">
      <c r="D6" s="48" t="s">
        <v>86</v>
      </c>
      <c r="E6" s="48" t="s">
        <v>95</v>
      </c>
    </row>
    <row r="7" spans="1:18" s="45" customFormat="1" ht="15.75" x14ac:dyDescent="0.25">
      <c r="D7" s="48" t="s">
        <v>87</v>
      </c>
      <c r="E7" s="48" t="s">
        <v>93</v>
      </c>
    </row>
    <row r="8" spans="1:18" s="45" customFormat="1" ht="15.75" x14ac:dyDescent="0.25">
      <c r="D8" s="48" t="s">
        <v>88</v>
      </c>
      <c r="E8" s="49" t="s">
        <v>94</v>
      </c>
    </row>
    <row r="9" spans="1:18" s="45" customFormat="1" ht="15.75" x14ac:dyDescent="0.25">
      <c r="D9" s="48" t="s">
        <v>89</v>
      </c>
      <c r="E9" s="50">
        <v>6671250899</v>
      </c>
    </row>
    <row r="10" spans="1:18" s="45" customFormat="1" ht="15.75" x14ac:dyDescent="0.25">
      <c r="D10" s="48" t="s">
        <v>90</v>
      </c>
      <c r="E10" s="50">
        <v>6608580001</v>
      </c>
    </row>
    <row r="11" spans="1:18" s="45" customFormat="1" ht="15.75" x14ac:dyDescent="0.25">
      <c r="D11" s="48" t="s">
        <v>91</v>
      </c>
      <c r="E11" s="50">
        <v>6540100000</v>
      </c>
    </row>
    <row r="12" spans="1:18" s="45" customFormat="1" x14ac:dyDescent="0.25"/>
    <row r="13" spans="1:18" s="46" customFormat="1" ht="12.75" customHeight="1" x14ac:dyDescent="0.25">
      <c r="A13" s="69" t="s">
        <v>108</v>
      </c>
      <c r="B13" s="70" t="s">
        <v>110</v>
      </c>
      <c r="C13" s="70" t="s">
        <v>96</v>
      </c>
      <c r="D13" s="69" t="s">
        <v>97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 t="s">
        <v>105</v>
      </c>
      <c r="R13" s="69" t="s">
        <v>106</v>
      </c>
    </row>
    <row r="14" spans="1:18" s="46" customFormat="1" ht="81.75" customHeight="1" x14ac:dyDescent="0.25">
      <c r="A14" s="69"/>
      <c r="B14" s="70"/>
      <c r="C14" s="70"/>
      <c r="D14" s="69" t="s">
        <v>98</v>
      </c>
      <c r="E14" s="69" t="s">
        <v>111</v>
      </c>
      <c r="F14" s="69" t="s">
        <v>99</v>
      </c>
      <c r="G14" s="69"/>
      <c r="H14" s="71" t="s">
        <v>101</v>
      </c>
      <c r="I14" s="70" t="s">
        <v>109</v>
      </c>
      <c r="J14" s="70"/>
      <c r="K14" s="69" t="s">
        <v>120</v>
      </c>
      <c r="L14" s="69" t="s">
        <v>133</v>
      </c>
      <c r="M14" s="69" t="s">
        <v>132</v>
      </c>
      <c r="N14" s="69" t="s">
        <v>136</v>
      </c>
      <c r="O14" s="69" t="s">
        <v>103</v>
      </c>
      <c r="P14" s="69"/>
      <c r="Q14" s="69"/>
      <c r="R14" s="69"/>
    </row>
    <row r="15" spans="1:18" s="46" customFormat="1" ht="105" x14ac:dyDescent="0.25">
      <c r="A15" s="69"/>
      <c r="B15" s="70"/>
      <c r="C15" s="70"/>
      <c r="D15" s="69"/>
      <c r="E15" s="69"/>
      <c r="F15" s="55" t="s">
        <v>115</v>
      </c>
      <c r="G15" s="55" t="s">
        <v>100</v>
      </c>
      <c r="H15" s="72"/>
      <c r="I15" s="56" t="s">
        <v>102</v>
      </c>
      <c r="J15" s="56" t="s">
        <v>100</v>
      </c>
      <c r="K15" s="69"/>
      <c r="L15" s="69"/>
      <c r="M15" s="69"/>
      <c r="N15" s="69"/>
      <c r="O15" s="55" t="s">
        <v>112</v>
      </c>
      <c r="P15" s="55" t="s">
        <v>104</v>
      </c>
      <c r="Q15" s="69"/>
      <c r="R15" s="55" t="s">
        <v>107</v>
      </c>
    </row>
    <row r="16" spans="1:18" s="46" customFormat="1" x14ac:dyDescent="0.25">
      <c r="A16" s="55">
        <v>1</v>
      </c>
      <c r="B16" s="56">
        <v>2</v>
      </c>
      <c r="C16" s="56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6">
        <v>9</v>
      </c>
      <c r="J16" s="56">
        <v>10</v>
      </c>
      <c r="K16" s="55">
        <v>11</v>
      </c>
      <c r="L16" s="55"/>
      <c r="M16" s="55"/>
      <c r="N16" s="55"/>
      <c r="O16" s="55">
        <v>12</v>
      </c>
      <c r="P16" s="55">
        <v>13</v>
      </c>
      <c r="Q16" s="55">
        <v>14</v>
      </c>
      <c r="R16" s="55">
        <v>15</v>
      </c>
    </row>
    <row r="17" spans="1:18" s="60" customFormat="1" ht="147.75" customHeight="1" x14ac:dyDescent="0.25">
      <c r="A17" s="57">
        <v>1</v>
      </c>
      <c r="B17" s="53" t="s">
        <v>123</v>
      </c>
      <c r="C17" s="53">
        <v>7230010</v>
      </c>
      <c r="D17" s="58" t="s">
        <v>39</v>
      </c>
      <c r="E17" s="61" t="s">
        <v>128</v>
      </c>
      <c r="F17" s="57">
        <v>796</v>
      </c>
      <c r="G17" s="57" t="s">
        <v>45</v>
      </c>
      <c r="H17" s="57">
        <v>1</v>
      </c>
      <c r="I17" s="53">
        <v>65</v>
      </c>
      <c r="J17" s="53" t="s">
        <v>121</v>
      </c>
      <c r="K17" s="57">
        <v>12390</v>
      </c>
      <c r="L17" s="57"/>
      <c r="M17" s="57">
        <v>10407.6</v>
      </c>
      <c r="N17" s="57">
        <f>K17-M17</f>
        <v>1982.3999999999996</v>
      </c>
      <c r="O17" s="59" t="s">
        <v>125</v>
      </c>
      <c r="P17" s="59" t="s">
        <v>117</v>
      </c>
      <c r="Q17" s="58" t="s">
        <v>40</v>
      </c>
      <c r="R17" s="57" t="s">
        <v>116</v>
      </c>
    </row>
    <row r="18" spans="1:18" s="60" customFormat="1" ht="129.75" customHeight="1" x14ac:dyDescent="0.25">
      <c r="A18" s="57">
        <v>2</v>
      </c>
      <c r="B18" s="53">
        <v>66</v>
      </c>
      <c r="C18" s="53">
        <v>6610000</v>
      </c>
      <c r="D18" s="58" t="s">
        <v>47</v>
      </c>
      <c r="E18" s="61" t="s">
        <v>124</v>
      </c>
      <c r="F18" s="57">
        <v>796</v>
      </c>
      <c r="G18" s="57" t="s">
        <v>45</v>
      </c>
      <c r="H18" s="57">
        <v>1</v>
      </c>
      <c r="I18" s="53">
        <v>65</v>
      </c>
      <c r="J18" s="53" t="s">
        <v>121</v>
      </c>
      <c r="K18" s="57">
        <v>1500</v>
      </c>
      <c r="L18" s="57"/>
      <c r="M18" s="91">
        <v>1478</v>
      </c>
      <c r="N18" s="57">
        <f t="shared" ref="N18:N23" si="0">K18-M18</f>
        <v>22</v>
      </c>
      <c r="O18" s="59" t="s">
        <v>126</v>
      </c>
      <c r="P18" s="59" t="s">
        <v>118</v>
      </c>
      <c r="Q18" s="58" t="s">
        <v>48</v>
      </c>
      <c r="R18" s="57" t="s">
        <v>116</v>
      </c>
    </row>
    <row r="19" spans="1:18" s="60" customFormat="1" ht="154.5" customHeight="1" x14ac:dyDescent="0.25">
      <c r="A19" s="57">
        <v>3</v>
      </c>
      <c r="B19" s="53" t="s">
        <v>122</v>
      </c>
      <c r="C19" s="53">
        <v>5219000</v>
      </c>
      <c r="D19" s="58" t="s">
        <v>52</v>
      </c>
      <c r="E19" s="61" t="s">
        <v>129</v>
      </c>
      <c r="F19" s="57">
        <v>796</v>
      </c>
      <c r="G19" s="57" t="s">
        <v>45</v>
      </c>
      <c r="H19" s="57">
        <v>1</v>
      </c>
      <c r="I19" s="53">
        <v>65</v>
      </c>
      <c r="J19" s="53" t="s">
        <v>121</v>
      </c>
      <c r="K19" s="57">
        <v>991.19999999999993</v>
      </c>
      <c r="L19" s="57"/>
      <c r="M19" s="57">
        <v>991.19999999999993</v>
      </c>
      <c r="N19" s="57">
        <f t="shared" si="0"/>
        <v>0</v>
      </c>
      <c r="O19" s="59" t="s">
        <v>43</v>
      </c>
      <c r="P19" s="59" t="s">
        <v>119</v>
      </c>
      <c r="Q19" s="58" t="s">
        <v>53</v>
      </c>
      <c r="R19" s="57" t="s">
        <v>116</v>
      </c>
    </row>
    <row r="20" spans="1:18" s="60" customFormat="1" ht="87" customHeight="1" x14ac:dyDescent="0.25">
      <c r="A20" s="57">
        <v>4</v>
      </c>
      <c r="B20" s="53">
        <v>66</v>
      </c>
      <c r="C20" s="53">
        <v>6611000</v>
      </c>
      <c r="D20" s="58" t="s">
        <v>54</v>
      </c>
      <c r="E20" s="61" t="s">
        <v>127</v>
      </c>
      <c r="F20" s="57">
        <v>796</v>
      </c>
      <c r="G20" s="57" t="s">
        <v>45</v>
      </c>
      <c r="H20" s="57">
        <v>1</v>
      </c>
      <c r="I20" s="53">
        <v>65</v>
      </c>
      <c r="J20" s="53" t="s">
        <v>121</v>
      </c>
      <c r="K20" s="57">
        <v>70</v>
      </c>
      <c r="L20" s="57"/>
      <c r="M20" s="57">
        <v>54</v>
      </c>
      <c r="N20" s="57">
        <f t="shared" si="0"/>
        <v>16</v>
      </c>
      <c r="O20" s="59" t="s">
        <v>126</v>
      </c>
      <c r="P20" s="59" t="s">
        <v>118</v>
      </c>
      <c r="Q20" s="58" t="s">
        <v>48</v>
      </c>
      <c r="R20" s="57" t="s">
        <v>116</v>
      </c>
    </row>
    <row r="21" spans="1:18" s="60" customFormat="1" ht="51" customHeight="1" x14ac:dyDescent="0.25">
      <c r="A21" s="57">
        <v>5</v>
      </c>
      <c r="B21" s="57"/>
      <c r="C21" s="57"/>
      <c r="D21" s="57" t="s">
        <v>130</v>
      </c>
      <c r="E21" s="92" t="s">
        <v>131</v>
      </c>
      <c r="F21" s="57"/>
      <c r="G21" s="57"/>
      <c r="H21" s="93"/>
      <c r="I21" s="92"/>
      <c r="J21" s="57"/>
      <c r="K21" s="57">
        <v>634.6</v>
      </c>
      <c r="L21" s="57"/>
      <c r="M21" s="57">
        <v>417.2</v>
      </c>
      <c r="N21" s="57">
        <f t="shared" si="0"/>
        <v>217.40000000000003</v>
      </c>
      <c r="O21" s="57"/>
      <c r="P21" s="57"/>
      <c r="Q21" s="57"/>
      <c r="R21" s="57"/>
    </row>
    <row r="22" spans="1:18" ht="90" x14ac:dyDescent="0.25">
      <c r="A22" s="57">
        <v>6</v>
      </c>
      <c r="B22" s="94"/>
      <c r="C22" s="94"/>
      <c r="D22" s="94" t="s">
        <v>134</v>
      </c>
      <c r="E22" s="95"/>
      <c r="F22" s="94"/>
      <c r="G22" s="94"/>
      <c r="H22" s="95"/>
      <c r="I22" s="96"/>
      <c r="J22" s="94"/>
      <c r="K22" s="97">
        <v>3575.4</v>
      </c>
      <c r="L22" s="94"/>
      <c r="M22" s="98">
        <v>3540</v>
      </c>
      <c r="N22" s="57">
        <f t="shared" si="0"/>
        <v>35.400000000000091</v>
      </c>
      <c r="O22" s="94"/>
      <c r="P22" s="94"/>
      <c r="Q22" s="94"/>
      <c r="R22" s="94"/>
    </row>
    <row r="23" spans="1:18" ht="45" x14ac:dyDescent="0.25">
      <c r="A23" s="57">
        <v>7</v>
      </c>
      <c r="B23" s="94"/>
      <c r="C23" s="94"/>
      <c r="D23" s="94" t="s">
        <v>135</v>
      </c>
      <c r="E23" s="95"/>
      <c r="F23" s="94"/>
      <c r="G23" s="94"/>
      <c r="H23" s="95"/>
      <c r="I23" s="96"/>
      <c r="J23" s="94"/>
      <c r="K23" s="97">
        <v>1301.0999999999999</v>
      </c>
      <c r="L23" s="94"/>
      <c r="M23" s="94">
        <v>886.1</v>
      </c>
      <c r="N23" s="57">
        <f t="shared" si="0"/>
        <v>414.99999999999989</v>
      </c>
      <c r="O23" s="94"/>
      <c r="P23" s="94"/>
      <c r="Q23" s="94"/>
      <c r="R23" s="94"/>
    </row>
    <row r="24" spans="1:18" ht="18.75" x14ac:dyDescent="0.3">
      <c r="C24" s="94"/>
      <c r="D24" s="99" t="s">
        <v>137</v>
      </c>
      <c r="E24" s="95"/>
      <c r="F24" s="94"/>
      <c r="G24" s="94"/>
      <c r="H24" s="96"/>
      <c r="I24" s="95"/>
      <c r="J24" s="94"/>
      <c r="K24" s="100">
        <f>SUM(K17:K23)</f>
        <v>20462.3</v>
      </c>
      <c r="L24" s="58"/>
      <c r="M24" s="100">
        <f>SUM(M17:M23)</f>
        <v>17774.099999999999</v>
      </c>
      <c r="N24" s="100">
        <f>SUM(N17:N23)</f>
        <v>2688.2</v>
      </c>
      <c r="O24" s="94"/>
      <c r="P24" s="94"/>
      <c r="Q24" s="94"/>
      <c r="R24" s="94"/>
    </row>
    <row r="25" spans="1:18" x14ac:dyDescent="0.25">
      <c r="E25" s="64"/>
      <c r="I25" s="65"/>
    </row>
    <row r="26" spans="1:18" ht="15.75" x14ac:dyDescent="0.25">
      <c r="E26" s="66"/>
      <c r="I26" s="65"/>
    </row>
    <row r="27" spans="1:18" ht="15.75" x14ac:dyDescent="0.25">
      <c r="E27" s="66"/>
      <c r="I27" s="65"/>
    </row>
    <row r="28" spans="1:18" ht="15.75" x14ac:dyDescent="0.25">
      <c r="E28" s="67"/>
      <c r="I28" s="65"/>
    </row>
    <row r="29" spans="1:18" x14ac:dyDescent="0.25">
      <c r="I29" s="65"/>
    </row>
    <row r="32" spans="1:18" ht="18.75" customHeight="1" x14ac:dyDescent="0.25">
      <c r="A32" s="73" t="s">
        <v>113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ht="16.5" customHeight="1" x14ac:dyDescent="0.25">
      <c r="A33" s="73" t="s">
        <v>114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</sheetData>
  <mergeCells count="21">
    <mergeCell ref="A32:R32"/>
    <mergeCell ref="A33:R33"/>
    <mergeCell ref="M14:M15"/>
    <mergeCell ref="N14:N15"/>
    <mergeCell ref="L14:L15"/>
    <mergeCell ref="Q13:Q15"/>
    <mergeCell ref="R13:R14"/>
    <mergeCell ref="D14:D15"/>
    <mergeCell ref="E14:E15"/>
    <mergeCell ref="F14:G14"/>
    <mergeCell ref="H14:H15"/>
    <mergeCell ref="I14:J14"/>
    <mergeCell ref="K14:K15"/>
    <mergeCell ref="O14:P14"/>
    <mergeCell ref="D1:E1"/>
    <mergeCell ref="D2:E2"/>
    <mergeCell ref="D3:E3"/>
    <mergeCell ref="A13:A15"/>
    <mergeCell ref="B13:B15"/>
    <mergeCell ref="C13:C15"/>
    <mergeCell ref="D13:P1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Normal="100" workbookViewId="0">
      <selection activeCell="H4" sqref="H4:H5"/>
    </sheetView>
  </sheetViews>
  <sheetFormatPr defaultRowHeight="15" x14ac:dyDescent="0.25"/>
  <cols>
    <col min="1" max="1" width="12.28515625" style="9" customWidth="1"/>
    <col min="2" max="3" width="9.140625" style="9"/>
    <col min="4" max="4" width="22.28515625" style="9" customWidth="1"/>
    <col min="5" max="6" width="9.140625" style="9"/>
    <col min="7" max="7" width="15.42578125" style="9" customWidth="1"/>
    <col min="8" max="8" width="12.140625" style="9" customWidth="1"/>
    <col min="9" max="13" width="9.140625" style="9"/>
    <col min="14" max="14" width="15.85546875" style="9" customWidth="1"/>
    <col min="15" max="15" width="9.140625" style="9"/>
    <col min="16" max="16" width="20.140625" style="9" customWidth="1"/>
    <col min="17" max="19" width="9.140625" style="9"/>
    <col min="20" max="20" width="12.5703125" style="9" customWidth="1"/>
    <col min="21" max="238" width="9.140625" style="9"/>
    <col min="239" max="239" width="12.28515625" style="9" customWidth="1"/>
    <col min="240" max="241" width="9.140625" style="9"/>
    <col min="242" max="242" width="59.5703125" style="9" customWidth="1"/>
    <col min="243" max="244" width="9.140625" style="9"/>
    <col min="245" max="245" width="15.85546875" style="9" customWidth="1"/>
    <col min="246" max="246" width="12.140625" style="9" customWidth="1"/>
    <col min="247" max="250" width="9.140625" style="9"/>
    <col min="251" max="251" width="15.85546875" style="9" customWidth="1"/>
    <col min="252" max="252" width="9.140625" style="9"/>
    <col min="253" max="253" width="20.140625" style="9" customWidth="1"/>
    <col min="254" max="256" width="9.140625" style="9"/>
    <col min="257" max="257" width="12.5703125" style="9" customWidth="1"/>
    <col min="258" max="494" width="9.140625" style="9"/>
    <col min="495" max="495" width="12.28515625" style="9" customWidth="1"/>
    <col min="496" max="497" width="9.140625" style="9"/>
    <col min="498" max="498" width="59.5703125" style="9" customWidth="1"/>
    <col min="499" max="500" width="9.140625" style="9"/>
    <col min="501" max="501" width="15.85546875" style="9" customWidth="1"/>
    <col min="502" max="502" width="12.140625" style="9" customWidth="1"/>
    <col min="503" max="506" width="9.140625" style="9"/>
    <col min="507" max="507" width="15.85546875" style="9" customWidth="1"/>
    <col min="508" max="508" width="9.140625" style="9"/>
    <col min="509" max="509" width="20.140625" style="9" customWidth="1"/>
    <col min="510" max="512" width="9.140625" style="9"/>
    <col min="513" max="513" width="12.5703125" style="9" customWidth="1"/>
    <col min="514" max="750" width="9.140625" style="9"/>
    <col min="751" max="751" width="12.28515625" style="9" customWidth="1"/>
    <col min="752" max="753" width="9.140625" style="9"/>
    <col min="754" max="754" width="59.5703125" style="9" customWidth="1"/>
    <col min="755" max="756" width="9.140625" style="9"/>
    <col min="757" max="757" width="15.85546875" style="9" customWidth="1"/>
    <col min="758" max="758" width="12.140625" style="9" customWidth="1"/>
    <col min="759" max="762" width="9.140625" style="9"/>
    <col min="763" max="763" width="15.85546875" style="9" customWidth="1"/>
    <col min="764" max="764" width="9.140625" style="9"/>
    <col min="765" max="765" width="20.140625" style="9" customWidth="1"/>
    <col min="766" max="768" width="9.140625" style="9"/>
    <col min="769" max="769" width="12.5703125" style="9" customWidth="1"/>
    <col min="770" max="1006" width="9.140625" style="9"/>
    <col min="1007" max="1007" width="12.28515625" style="9" customWidth="1"/>
    <col min="1008" max="1009" width="9.140625" style="9"/>
    <col min="1010" max="1010" width="59.5703125" style="9" customWidth="1"/>
    <col min="1011" max="1012" width="9.140625" style="9"/>
    <col min="1013" max="1013" width="15.85546875" style="9" customWidth="1"/>
    <col min="1014" max="1014" width="12.140625" style="9" customWidth="1"/>
    <col min="1015" max="1018" width="9.140625" style="9"/>
    <col min="1019" max="1019" width="15.85546875" style="9" customWidth="1"/>
    <col min="1020" max="1020" width="9.140625" style="9"/>
    <col min="1021" max="1021" width="20.140625" style="9" customWidth="1"/>
    <col min="1022" max="1024" width="9.140625" style="9"/>
    <col min="1025" max="1025" width="12.5703125" style="9" customWidth="1"/>
    <col min="1026" max="1262" width="9.140625" style="9"/>
    <col min="1263" max="1263" width="12.28515625" style="9" customWidth="1"/>
    <col min="1264" max="1265" width="9.140625" style="9"/>
    <col min="1266" max="1266" width="59.5703125" style="9" customWidth="1"/>
    <col min="1267" max="1268" width="9.140625" style="9"/>
    <col min="1269" max="1269" width="15.85546875" style="9" customWidth="1"/>
    <col min="1270" max="1270" width="12.140625" style="9" customWidth="1"/>
    <col min="1271" max="1274" width="9.140625" style="9"/>
    <col min="1275" max="1275" width="15.85546875" style="9" customWidth="1"/>
    <col min="1276" max="1276" width="9.140625" style="9"/>
    <col min="1277" max="1277" width="20.140625" style="9" customWidth="1"/>
    <col min="1278" max="1280" width="9.140625" style="9"/>
    <col min="1281" max="1281" width="12.5703125" style="9" customWidth="1"/>
    <col min="1282" max="1518" width="9.140625" style="9"/>
    <col min="1519" max="1519" width="12.28515625" style="9" customWidth="1"/>
    <col min="1520" max="1521" width="9.140625" style="9"/>
    <col min="1522" max="1522" width="59.5703125" style="9" customWidth="1"/>
    <col min="1523" max="1524" width="9.140625" style="9"/>
    <col min="1525" max="1525" width="15.85546875" style="9" customWidth="1"/>
    <col min="1526" max="1526" width="12.140625" style="9" customWidth="1"/>
    <col min="1527" max="1530" width="9.140625" style="9"/>
    <col min="1531" max="1531" width="15.85546875" style="9" customWidth="1"/>
    <col min="1532" max="1532" width="9.140625" style="9"/>
    <col min="1533" max="1533" width="20.140625" style="9" customWidth="1"/>
    <col min="1534" max="1536" width="9.140625" style="9"/>
    <col min="1537" max="1537" width="12.5703125" style="9" customWidth="1"/>
    <col min="1538" max="1774" width="9.140625" style="9"/>
    <col min="1775" max="1775" width="12.28515625" style="9" customWidth="1"/>
    <col min="1776" max="1777" width="9.140625" style="9"/>
    <col min="1778" max="1778" width="59.5703125" style="9" customWidth="1"/>
    <col min="1779" max="1780" width="9.140625" style="9"/>
    <col min="1781" max="1781" width="15.85546875" style="9" customWidth="1"/>
    <col min="1782" max="1782" width="12.140625" style="9" customWidth="1"/>
    <col min="1783" max="1786" width="9.140625" style="9"/>
    <col min="1787" max="1787" width="15.85546875" style="9" customWidth="1"/>
    <col min="1788" max="1788" width="9.140625" style="9"/>
    <col min="1789" max="1789" width="20.140625" style="9" customWidth="1"/>
    <col min="1790" max="1792" width="9.140625" style="9"/>
    <col min="1793" max="1793" width="12.5703125" style="9" customWidth="1"/>
    <col min="1794" max="2030" width="9.140625" style="9"/>
    <col min="2031" max="2031" width="12.28515625" style="9" customWidth="1"/>
    <col min="2032" max="2033" width="9.140625" style="9"/>
    <col min="2034" max="2034" width="59.5703125" style="9" customWidth="1"/>
    <col min="2035" max="2036" width="9.140625" style="9"/>
    <col min="2037" max="2037" width="15.85546875" style="9" customWidth="1"/>
    <col min="2038" max="2038" width="12.140625" style="9" customWidth="1"/>
    <col min="2039" max="2042" width="9.140625" style="9"/>
    <col min="2043" max="2043" width="15.85546875" style="9" customWidth="1"/>
    <col min="2044" max="2044" width="9.140625" style="9"/>
    <col min="2045" max="2045" width="20.140625" style="9" customWidth="1"/>
    <col min="2046" max="2048" width="9.140625" style="9"/>
    <col min="2049" max="2049" width="12.5703125" style="9" customWidth="1"/>
    <col min="2050" max="2286" width="9.140625" style="9"/>
    <col min="2287" max="2287" width="12.28515625" style="9" customWidth="1"/>
    <col min="2288" max="2289" width="9.140625" style="9"/>
    <col min="2290" max="2290" width="59.5703125" style="9" customWidth="1"/>
    <col min="2291" max="2292" width="9.140625" style="9"/>
    <col min="2293" max="2293" width="15.85546875" style="9" customWidth="1"/>
    <col min="2294" max="2294" width="12.140625" style="9" customWidth="1"/>
    <col min="2295" max="2298" width="9.140625" style="9"/>
    <col min="2299" max="2299" width="15.85546875" style="9" customWidth="1"/>
    <col min="2300" max="2300" width="9.140625" style="9"/>
    <col min="2301" max="2301" width="20.140625" style="9" customWidth="1"/>
    <col min="2302" max="2304" width="9.140625" style="9"/>
    <col min="2305" max="2305" width="12.5703125" style="9" customWidth="1"/>
    <col min="2306" max="2542" width="9.140625" style="9"/>
    <col min="2543" max="2543" width="12.28515625" style="9" customWidth="1"/>
    <col min="2544" max="2545" width="9.140625" style="9"/>
    <col min="2546" max="2546" width="59.5703125" style="9" customWidth="1"/>
    <col min="2547" max="2548" width="9.140625" style="9"/>
    <col min="2549" max="2549" width="15.85546875" style="9" customWidth="1"/>
    <col min="2550" max="2550" width="12.140625" style="9" customWidth="1"/>
    <col min="2551" max="2554" width="9.140625" style="9"/>
    <col min="2555" max="2555" width="15.85546875" style="9" customWidth="1"/>
    <col min="2556" max="2556" width="9.140625" style="9"/>
    <col min="2557" max="2557" width="20.140625" style="9" customWidth="1"/>
    <col min="2558" max="2560" width="9.140625" style="9"/>
    <col min="2561" max="2561" width="12.5703125" style="9" customWidth="1"/>
    <col min="2562" max="2798" width="9.140625" style="9"/>
    <col min="2799" max="2799" width="12.28515625" style="9" customWidth="1"/>
    <col min="2800" max="2801" width="9.140625" style="9"/>
    <col min="2802" max="2802" width="59.5703125" style="9" customWidth="1"/>
    <col min="2803" max="2804" width="9.140625" style="9"/>
    <col min="2805" max="2805" width="15.85546875" style="9" customWidth="1"/>
    <col min="2806" max="2806" width="12.140625" style="9" customWidth="1"/>
    <col min="2807" max="2810" width="9.140625" style="9"/>
    <col min="2811" max="2811" width="15.85546875" style="9" customWidth="1"/>
    <col min="2812" max="2812" width="9.140625" style="9"/>
    <col min="2813" max="2813" width="20.140625" style="9" customWidth="1"/>
    <col min="2814" max="2816" width="9.140625" style="9"/>
    <col min="2817" max="2817" width="12.5703125" style="9" customWidth="1"/>
    <col min="2818" max="3054" width="9.140625" style="9"/>
    <col min="3055" max="3055" width="12.28515625" style="9" customWidth="1"/>
    <col min="3056" max="3057" width="9.140625" style="9"/>
    <col min="3058" max="3058" width="59.5703125" style="9" customWidth="1"/>
    <col min="3059" max="3060" width="9.140625" style="9"/>
    <col min="3061" max="3061" width="15.85546875" style="9" customWidth="1"/>
    <col min="3062" max="3062" width="12.140625" style="9" customWidth="1"/>
    <col min="3063" max="3066" width="9.140625" style="9"/>
    <col min="3067" max="3067" width="15.85546875" style="9" customWidth="1"/>
    <col min="3068" max="3068" width="9.140625" style="9"/>
    <col min="3069" max="3069" width="20.140625" style="9" customWidth="1"/>
    <col min="3070" max="3072" width="9.140625" style="9"/>
    <col min="3073" max="3073" width="12.5703125" style="9" customWidth="1"/>
    <col min="3074" max="3310" width="9.140625" style="9"/>
    <col min="3311" max="3311" width="12.28515625" style="9" customWidth="1"/>
    <col min="3312" max="3313" width="9.140625" style="9"/>
    <col min="3314" max="3314" width="59.5703125" style="9" customWidth="1"/>
    <col min="3315" max="3316" width="9.140625" style="9"/>
    <col min="3317" max="3317" width="15.85546875" style="9" customWidth="1"/>
    <col min="3318" max="3318" width="12.140625" style="9" customWidth="1"/>
    <col min="3319" max="3322" width="9.140625" style="9"/>
    <col min="3323" max="3323" width="15.85546875" style="9" customWidth="1"/>
    <col min="3324" max="3324" width="9.140625" style="9"/>
    <col min="3325" max="3325" width="20.140625" style="9" customWidth="1"/>
    <col min="3326" max="3328" width="9.140625" style="9"/>
    <col min="3329" max="3329" width="12.5703125" style="9" customWidth="1"/>
    <col min="3330" max="3566" width="9.140625" style="9"/>
    <col min="3567" max="3567" width="12.28515625" style="9" customWidth="1"/>
    <col min="3568" max="3569" width="9.140625" style="9"/>
    <col min="3570" max="3570" width="59.5703125" style="9" customWidth="1"/>
    <col min="3571" max="3572" width="9.140625" style="9"/>
    <col min="3573" max="3573" width="15.85546875" style="9" customWidth="1"/>
    <col min="3574" max="3574" width="12.140625" style="9" customWidth="1"/>
    <col min="3575" max="3578" width="9.140625" style="9"/>
    <col min="3579" max="3579" width="15.85546875" style="9" customWidth="1"/>
    <col min="3580" max="3580" width="9.140625" style="9"/>
    <col min="3581" max="3581" width="20.140625" style="9" customWidth="1"/>
    <col min="3582" max="3584" width="9.140625" style="9"/>
    <col min="3585" max="3585" width="12.5703125" style="9" customWidth="1"/>
    <col min="3586" max="3822" width="9.140625" style="9"/>
    <col min="3823" max="3823" width="12.28515625" style="9" customWidth="1"/>
    <col min="3824" max="3825" width="9.140625" style="9"/>
    <col min="3826" max="3826" width="59.5703125" style="9" customWidth="1"/>
    <col min="3827" max="3828" width="9.140625" style="9"/>
    <col min="3829" max="3829" width="15.85546875" style="9" customWidth="1"/>
    <col min="3830" max="3830" width="12.140625" style="9" customWidth="1"/>
    <col min="3831" max="3834" width="9.140625" style="9"/>
    <col min="3835" max="3835" width="15.85546875" style="9" customWidth="1"/>
    <col min="3836" max="3836" width="9.140625" style="9"/>
    <col min="3837" max="3837" width="20.140625" style="9" customWidth="1"/>
    <col min="3838" max="3840" width="9.140625" style="9"/>
    <col min="3841" max="3841" width="12.5703125" style="9" customWidth="1"/>
    <col min="3842" max="4078" width="9.140625" style="9"/>
    <col min="4079" max="4079" width="12.28515625" style="9" customWidth="1"/>
    <col min="4080" max="4081" width="9.140625" style="9"/>
    <col min="4082" max="4082" width="59.5703125" style="9" customWidth="1"/>
    <col min="4083" max="4084" width="9.140625" style="9"/>
    <col min="4085" max="4085" width="15.85546875" style="9" customWidth="1"/>
    <col min="4086" max="4086" width="12.140625" style="9" customWidth="1"/>
    <col min="4087" max="4090" width="9.140625" style="9"/>
    <col min="4091" max="4091" width="15.85546875" style="9" customWidth="1"/>
    <col min="4092" max="4092" width="9.140625" style="9"/>
    <col min="4093" max="4093" width="20.140625" style="9" customWidth="1"/>
    <col min="4094" max="4096" width="9.140625" style="9"/>
    <col min="4097" max="4097" width="12.5703125" style="9" customWidth="1"/>
    <col min="4098" max="4334" width="9.140625" style="9"/>
    <col min="4335" max="4335" width="12.28515625" style="9" customWidth="1"/>
    <col min="4336" max="4337" width="9.140625" style="9"/>
    <col min="4338" max="4338" width="59.5703125" style="9" customWidth="1"/>
    <col min="4339" max="4340" width="9.140625" style="9"/>
    <col min="4341" max="4341" width="15.85546875" style="9" customWidth="1"/>
    <col min="4342" max="4342" width="12.140625" style="9" customWidth="1"/>
    <col min="4343" max="4346" width="9.140625" style="9"/>
    <col min="4347" max="4347" width="15.85546875" style="9" customWidth="1"/>
    <col min="4348" max="4348" width="9.140625" style="9"/>
    <col min="4349" max="4349" width="20.140625" style="9" customWidth="1"/>
    <col min="4350" max="4352" width="9.140625" style="9"/>
    <col min="4353" max="4353" width="12.5703125" style="9" customWidth="1"/>
    <col min="4354" max="4590" width="9.140625" style="9"/>
    <col min="4591" max="4591" width="12.28515625" style="9" customWidth="1"/>
    <col min="4592" max="4593" width="9.140625" style="9"/>
    <col min="4594" max="4594" width="59.5703125" style="9" customWidth="1"/>
    <col min="4595" max="4596" width="9.140625" style="9"/>
    <col min="4597" max="4597" width="15.85546875" style="9" customWidth="1"/>
    <col min="4598" max="4598" width="12.140625" style="9" customWidth="1"/>
    <col min="4599" max="4602" width="9.140625" style="9"/>
    <col min="4603" max="4603" width="15.85546875" style="9" customWidth="1"/>
    <col min="4604" max="4604" width="9.140625" style="9"/>
    <col min="4605" max="4605" width="20.140625" style="9" customWidth="1"/>
    <col min="4606" max="4608" width="9.140625" style="9"/>
    <col min="4609" max="4609" width="12.5703125" style="9" customWidth="1"/>
    <col min="4610" max="4846" width="9.140625" style="9"/>
    <col min="4847" max="4847" width="12.28515625" style="9" customWidth="1"/>
    <col min="4848" max="4849" width="9.140625" style="9"/>
    <col min="4850" max="4850" width="59.5703125" style="9" customWidth="1"/>
    <col min="4851" max="4852" width="9.140625" style="9"/>
    <col min="4853" max="4853" width="15.85546875" style="9" customWidth="1"/>
    <col min="4854" max="4854" width="12.140625" style="9" customWidth="1"/>
    <col min="4855" max="4858" width="9.140625" style="9"/>
    <col min="4859" max="4859" width="15.85546875" style="9" customWidth="1"/>
    <col min="4860" max="4860" width="9.140625" style="9"/>
    <col min="4861" max="4861" width="20.140625" style="9" customWidth="1"/>
    <col min="4862" max="4864" width="9.140625" style="9"/>
    <col min="4865" max="4865" width="12.5703125" style="9" customWidth="1"/>
    <col min="4866" max="5102" width="9.140625" style="9"/>
    <col min="5103" max="5103" width="12.28515625" style="9" customWidth="1"/>
    <col min="5104" max="5105" width="9.140625" style="9"/>
    <col min="5106" max="5106" width="59.5703125" style="9" customWidth="1"/>
    <col min="5107" max="5108" width="9.140625" style="9"/>
    <col min="5109" max="5109" width="15.85546875" style="9" customWidth="1"/>
    <col min="5110" max="5110" width="12.140625" style="9" customWidth="1"/>
    <col min="5111" max="5114" width="9.140625" style="9"/>
    <col min="5115" max="5115" width="15.85546875" style="9" customWidth="1"/>
    <col min="5116" max="5116" width="9.140625" style="9"/>
    <col min="5117" max="5117" width="20.140625" style="9" customWidth="1"/>
    <col min="5118" max="5120" width="9.140625" style="9"/>
    <col min="5121" max="5121" width="12.5703125" style="9" customWidth="1"/>
    <col min="5122" max="5358" width="9.140625" style="9"/>
    <col min="5359" max="5359" width="12.28515625" style="9" customWidth="1"/>
    <col min="5360" max="5361" width="9.140625" style="9"/>
    <col min="5362" max="5362" width="59.5703125" style="9" customWidth="1"/>
    <col min="5363" max="5364" width="9.140625" style="9"/>
    <col min="5365" max="5365" width="15.85546875" style="9" customWidth="1"/>
    <col min="5366" max="5366" width="12.140625" style="9" customWidth="1"/>
    <col min="5367" max="5370" width="9.140625" style="9"/>
    <col min="5371" max="5371" width="15.85546875" style="9" customWidth="1"/>
    <col min="5372" max="5372" width="9.140625" style="9"/>
    <col min="5373" max="5373" width="20.140625" style="9" customWidth="1"/>
    <col min="5374" max="5376" width="9.140625" style="9"/>
    <col min="5377" max="5377" width="12.5703125" style="9" customWidth="1"/>
    <col min="5378" max="5614" width="9.140625" style="9"/>
    <col min="5615" max="5615" width="12.28515625" style="9" customWidth="1"/>
    <col min="5616" max="5617" width="9.140625" style="9"/>
    <col min="5618" max="5618" width="59.5703125" style="9" customWidth="1"/>
    <col min="5619" max="5620" width="9.140625" style="9"/>
    <col min="5621" max="5621" width="15.85546875" style="9" customWidth="1"/>
    <col min="5622" max="5622" width="12.140625" style="9" customWidth="1"/>
    <col min="5623" max="5626" width="9.140625" style="9"/>
    <col min="5627" max="5627" width="15.85546875" style="9" customWidth="1"/>
    <col min="5628" max="5628" width="9.140625" style="9"/>
    <col min="5629" max="5629" width="20.140625" style="9" customWidth="1"/>
    <col min="5630" max="5632" width="9.140625" style="9"/>
    <col min="5633" max="5633" width="12.5703125" style="9" customWidth="1"/>
    <col min="5634" max="5870" width="9.140625" style="9"/>
    <col min="5871" max="5871" width="12.28515625" style="9" customWidth="1"/>
    <col min="5872" max="5873" width="9.140625" style="9"/>
    <col min="5874" max="5874" width="59.5703125" style="9" customWidth="1"/>
    <col min="5875" max="5876" width="9.140625" style="9"/>
    <col min="5877" max="5877" width="15.85546875" style="9" customWidth="1"/>
    <col min="5878" max="5878" width="12.140625" style="9" customWidth="1"/>
    <col min="5879" max="5882" width="9.140625" style="9"/>
    <col min="5883" max="5883" width="15.85546875" style="9" customWidth="1"/>
    <col min="5884" max="5884" width="9.140625" style="9"/>
    <col min="5885" max="5885" width="20.140625" style="9" customWidth="1"/>
    <col min="5886" max="5888" width="9.140625" style="9"/>
    <col min="5889" max="5889" width="12.5703125" style="9" customWidth="1"/>
    <col min="5890" max="6126" width="9.140625" style="9"/>
    <col min="6127" max="6127" width="12.28515625" style="9" customWidth="1"/>
    <col min="6128" max="6129" width="9.140625" style="9"/>
    <col min="6130" max="6130" width="59.5703125" style="9" customWidth="1"/>
    <col min="6131" max="6132" width="9.140625" style="9"/>
    <col min="6133" max="6133" width="15.85546875" style="9" customWidth="1"/>
    <col min="6134" max="6134" width="12.140625" style="9" customWidth="1"/>
    <col min="6135" max="6138" width="9.140625" style="9"/>
    <col min="6139" max="6139" width="15.85546875" style="9" customWidth="1"/>
    <col min="6140" max="6140" width="9.140625" style="9"/>
    <col min="6141" max="6141" width="20.140625" style="9" customWidth="1"/>
    <col min="6142" max="6144" width="9.140625" style="9"/>
    <col min="6145" max="6145" width="12.5703125" style="9" customWidth="1"/>
    <col min="6146" max="6382" width="9.140625" style="9"/>
    <col min="6383" max="6383" width="12.28515625" style="9" customWidth="1"/>
    <col min="6384" max="6385" width="9.140625" style="9"/>
    <col min="6386" max="6386" width="59.5703125" style="9" customWidth="1"/>
    <col min="6387" max="6388" width="9.140625" style="9"/>
    <col min="6389" max="6389" width="15.85546875" style="9" customWidth="1"/>
    <col min="6390" max="6390" width="12.140625" style="9" customWidth="1"/>
    <col min="6391" max="6394" width="9.140625" style="9"/>
    <col min="6395" max="6395" width="15.85546875" style="9" customWidth="1"/>
    <col min="6396" max="6396" width="9.140625" style="9"/>
    <col min="6397" max="6397" width="20.140625" style="9" customWidth="1"/>
    <col min="6398" max="6400" width="9.140625" style="9"/>
    <col min="6401" max="6401" width="12.5703125" style="9" customWidth="1"/>
    <col min="6402" max="6638" width="9.140625" style="9"/>
    <col min="6639" max="6639" width="12.28515625" style="9" customWidth="1"/>
    <col min="6640" max="6641" width="9.140625" style="9"/>
    <col min="6642" max="6642" width="59.5703125" style="9" customWidth="1"/>
    <col min="6643" max="6644" width="9.140625" style="9"/>
    <col min="6645" max="6645" width="15.85546875" style="9" customWidth="1"/>
    <col min="6646" max="6646" width="12.140625" style="9" customWidth="1"/>
    <col min="6647" max="6650" width="9.140625" style="9"/>
    <col min="6651" max="6651" width="15.85546875" style="9" customWidth="1"/>
    <col min="6652" max="6652" width="9.140625" style="9"/>
    <col min="6653" max="6653" width="20.140625" style="9" customWidth="1"/>
    <col min="6654" max="6656" width="9.140625" style="9"/>
    <col min="6657" max="6657" width="12.5703125" style="9" customWidth="1"/>
    <col min="6658" max="6894" width="9.140625" style="9"/>
    <col min="6895" max="6895" width="12.28515625" style="9" customWidth="1"/>
    <col min="6896" max="6897" width="9.140625" style="9"/>
    <col min="6898" max="6898" width="59.5703125" style="9" customWidth="1"/>
    <col min="6899" max="6900" width="9.140625" style="9"/>
    <col min="6901" max="6901" width="15.85546875" style="9" customWidth="1"/>
    <col min="6902" max="6902" width="12.140625" style="9" customWidth="1"/>
    <col min="6903" max="6906" width="9.140625" style="9"/>
    <col min="6907" max="6907" width="15.85546875" style="9" customWidth="1"/>
    <col min="6908" max="6908" width="9.140625" style="9"/>
    <col min="6909" max="6909" width="20.140625" style="9" customWidth="1"/>
    <col min="6910" max="6912" width="9.140625" style="9"/>
    <col min="6913" max="6913" width="12.5703125" style="9" customWidth="1"/>
    <col min="6914" max="7150" width="9.140625" style="9"/>
    <col min="7151" max="7151" width="12.28515625" style="9" customWidth="1"/>
    <col min="7152" max="7153" width="9.140625" style="9"/>
    <col min="7154" max="7154" width="59.5703125" style="9" customWidth="1"/>
    <col min="7155" max="7156" width="9.140625" style="9"/>
    <col min="7157" max="7157" width="15.85546875" style="9" customWidth="1"/>
    <col min="7158" max="7158" width="12.140625" style="9" customWidth="1"/>
    <col min="7159" max="7162" width="9.140625" style="9"/>
    <col min="7163" max="7163" width="15.85546875" style="9" customWidth="1"/>
    <col min="7164" max="7164" width="9.140625" style="9"/>
    <col min="7165" max="7165" width="20.140625" style="9" customWidth="1"/>
    <col min="7166" max="7168" width="9.140625" style="9"/>
    <col min="7169" max="7169" width="12.5703125" style="9" customWidth="1"/>
    <col min="7170" max="7406" width="9.140625" style="9"/>
    <col min="7407" max="7407" width="12.28515625" style="9" customWidth="1"/>
    <col min="7408" max="7409" width="9.140625" style="9"/>
    <col min="7410" max="7410" width="59.5703125" style="9" customWidth="1"/>
    <col min="7411" max="7412" width="9.140625" style="9"/>
    <col min="7413" max="7413" width="15.85546875" style="9" customWidth="1"/>
    <col min="7414" max="7414" width="12.140625" style="9" customWidth="1"/>
    <col min="7415" max="7418" width="9.140625" style="9"/>
    <col min="7419" max="7419" width="15.85546875" style="9" customWidth="1"/>
    <col min="7420" max="7420" width="9.140625" style="9"/>
    <col min="7421" max="7421" width="20.140625" style="9" customWidth="1"/>
    <col min="7422" max="7424" width="9.140625" style="9"/>
    <col min="7425" max="7425" width="12.5703125" style="9" customWidth="1"/>
    <col min="7426" max="7662" width="9.140625" style="9"/>
    <col min="7663" max="7663" width="12.28515625" style="9" customWidth="1"/>
    <col min="7664" max="7665" width="9.140625" style="9"/>
    <col min="7666" max="7666" width="59.5703125" style="9" customWidth="1"/>
    <col min="7667" max="7668" width="9.140625" style="9"/>
    <col min="7669" max="7669" width="15.85546875" style="9" customWidth="1"/>
    <col min="7670" max="7670" width="12.140625" style="9" customWidth="1"/>
    <col min="7671" max="7674" width="9.140625" style="9"/>
    <col min="7675" max="7675" width="15.85546875" style="9" customWidth="1"/>
    <col min="7676" max="7676" width="9.140625" style="9"/>
    <col min="7677" max="7677" width="20.140625" style="9" customWidth="1"/>
    <col min="7678" max="7680" width="9.140625" style="9"/>
    <col min="7681" max="7681" width="12.5703125" style="9" customWidth="1"/>
    <col min="7682" max="7918" width="9.140625" style="9"/>
    <col min="7919" max="7919" width="12.28515625" style="9" customWidth="1"/>
    <col min="7920" max="7921" width="9.140625" style="9"/>
    <col min="7922" max="7922" width="59.5703125" style="9" customWidth="1"/>
    <col min="7923" max="7924" width="9.140625" style="9"/>
    <col min="7925" max="7925" width="15.85546875" style="9" customWidth="1"/>
    <col min="7926" max="7926" width="12.140625" style="9" customWidth="1"/>
    <col min="7927" max="7930" width="9.140625" style="9"/>
    <col min="7931" max="7931" width="15.85546875" style="9" customWidth="1"/>
    <col min="7932" max="7932" width="9.140625" style="9"/>
    <col min="7933" max="7933" width="20.140625" style="9" customWidth="1"/>
    <col min="7934" max="7936" width="9.140625" style="9"/>
    <col min="7937" max="7937" width="12.5703125" style="9" customWidth="1"/>
    <col min="7938" max="8174" width="9.140625" style="9"/>
    <col min="8175" max="8175" width="12.28515625" style="9" customWidth="1"/>
    <col min="8176" max="8177" width="9.140625" style="9"/>
    <col min="8178" max="8178" width="59.5703125" style="9" customWidth="1"/>
    <col min="8179" max="8180" width="9.140625" style="9"/>
    <col min="8181" max="8181" width="15.85546875" style="9" customWidth="1"/>
    <col min="8182" max="8182" width="12.140625" style="9" customWidth="1"/>
    <col min="8183" max="8186" width="9.140625" style="9"/>
    <col min="8187" max="8187" width="15.85546875" style="9" customWidth="1"/>
    <col min="8188" max="8188" width="9.140625" style="9"/>
    <col min="8189" max="8189" width="20.140625" style="9" customWidth="1"/>
    <col min="8190" max="8192" width="9.140625" style="9"/>
    <col min="8193" max="8193" width="12.5703125" style="9" customWidth="1"/>
    <col min="8194" max="8430" width="9.140625" style="9"/>
    <col min="8431" max="8431" width="12.28515625" style="9" customWidth="1"/>
    <col min="8432" max="8433" width="9.140625" style="9"/>
    <col min="8434" max="8434" width="59.5703125" style="9" customWidth="1"/>
    <col min="8435" max="8436" width="9.140625" style="9"/>
    <col min="8437" max="8437" width="15.85546875" style="9" customWidth="1"/>
    <col min="8438" max="8438" width="12.140625" style="9" customWidth="1"/>
    <col min="8439" max="8442" width="9.140625" style="9"/>
    <col min="8443" max="8443" width="15.85546875" style="9" customWidth="1"/>
    <col min="8444" max="8444" width="9.140625" style="9"/>
    <col min="8445" max="8445" width="20.140625" style="9" customWidth="1"/>
    <col min="8446" max="8448" width="9.140625" style="9"/>
    <col min="8449" max="8449" width="12.5703125" style="9" customWidth="1"/>
    <col min="8450" max="8686" width="9.140625" style="9"/>
    <col min="8687" max="8687" width="12.28515625" style="9" customWidth="1"/>
    <col min="8688" max="8689" width="9.140625" style="9"/>
    <col min="8690" max="8690" width="59.5703125" style="9" customWidth="1"/>
    <col min="8691" max="8692" width="9.140625" style="9"/>
    <col min="8693" max="8693" width="15.85546875" style="9" customWidth="1"/>
    <col min="8694" max="8694" width="12.140625" style="9" customWidth="1"/>
    <col min="8695" max="8698" width="9.140625" style="9"/>
    <col min="8699" max="8699" width="15.85546875" style="9" customWidth="1"/>
    <col min="8700" max="8700" width="9.140625" style="9"/>
    <col min="8701" max="8701" width="20.140625" style="9" customWidth="1"/>
    <col min="8702" max="8704" width="9.140625" style="9"/>
    <col min="8705" max="8705" width="12.5703125" style="9" customWidth="1"/>
    <col min="8706" max="8942" width="9.140625" style="9"/>
    <col min="8943" max="8943" width="12.28515625" style="9" customWidth="1"/>
    <col min="8944" max="8945" width="9.140625" style="9"/>
    <col min="8946" max="8946" width="59.5703125" style="9" customWidth="1"/>
    <col min="8947" max="8948" width="9.140625" style="9"/>
    <col min="8949" max="8949" width="15.85546875" style="9" customWidth="1"/>
    <col min="8950" max="8950" width="12.140625" style="9" customWidth="1"/>
    <col min="8951" max="8954" width="9.140625" style="9"/>
    <col min="8955" max="8955" width="15.85546875" style="9" customWidth="1"/>
    <col min="8956" max="8956" width="9.140625" style="9"/>
    <col min="8957" max="8957" width="20.140625" style="9" customWidth="1"/>
    <col min="8958" max="8960" width="9.140625" style="9"/>
    <col min="8961" max="8961" width="12.5703125" style="9" customWidth="1"/>
    <col min="8962" max="9198" width="9.140625" style="9"/>
    <col min="9199" max="9199" width="12.28515625" style="9" customWidth="1"/>
    <col min="9200" max="9201" width="9.140625" style="9"/>
    <col min="9202" max="9202" width="59.5703125" style="9" customWidth="1"/>
    <col min="9203" max="9204" width="9.140625" style="9"/>
    <col min="9205" max="9205" width="15.85546875" style="9" customWidth="1"/>
    <col min="9206" max="9206" width="12.140625" style="9" customWidth="1"/>
    <col min="9207" max="9210" width="9.140625" style="9"/>
    <col min="9211" max="9211" width="15.85546875" style="9" customWidth="1"/>
    <col min="9212" max="9212" width="9.140625" style="9"/>
    <col min="9213" max="9213" width="20.140625" style="9" customWidth="1"/>
    <col min="9214" max="9216" width="9.140625" style="9"/>
    <col min="9217" max="9217" width="12.5703125" style="9" customWidth="1"/>
    <col min="9218" max="9454" width="9.140625" style="9"/>
    <col min="9455" max="9455" width="12.28515625" style="9" customWidth="1"/>
    <col min="9456" max="9457" width="9.140625" style="9"/>
    <col min="9458" max="9458" width="59.5703125" style="9" customWidth="1"/>
    <col min="9459" max="9460" width="9.140625" style="9"/>
    <col min="9461" max="9461" width="15.85546875" style="9" customWidth="1"/>
    <col min="9462" max="9462" width="12.140625" style="9" customWidth="1"/>
    <col min="9463" max="9466" width="9.140625" style="9"/>
    <col min="9467" max="9467" width="15.85546875" style="9" customWidth="1"/>
    <col min="9468" max="9468" width="9.140625" style="9"/>
    <col min="9469" max="9469" width="20.140625" style="9" customWidth="1"/>
    <col min="9470" max="9472" width="9.140625" style="9"/>
    <col min="9473" max="9473" width="12.5703125" style="9" customWidth="1"/>
    <col min="9474" max="9710" width="9.140625" style="9"/>
    <col min="9711" max="9711" width="12.28515625" style="9" customWidth="1"/>
    <col min="9712" max="9713" width="9.140625" style="9"/>
    <col min="9714" max="9714" width="59.5703125" style="9" customWidth="1"/>
    <col min="9715" max="9716" width="9.140625" style="9"/>
    <col min="9717" max="9717" width="15.85546875" style="9" customWidth="1"/>
    <col min="9718" max="9718" width="12.140625" style="9" customWidth="1"/>
    <col min="9719" max="9722" width="9.140625" style="9"/>
    <col min="9723" max="9723" width="15.85546875" style="9" customWidth="1"/>
    <col min="9724" max="9724" width="9.140625" style="9"/>
    <col min="9725" max="9725" width="20.140625" style="9" customWidth="1"/>
    <col min="9726" max="9728" width="9.140625" style="9"/>
    <col min="9729" max="9729" width="12.5703125" style="9" customWidth="1"/>
    <col min="9730" max="9966" width="9.140625" style="9"/>
    <col min="9967" max="9967" width="12.28515625" style="9" customWidth="1"/>
    <col min="9968" max="9969" width="9.140625" style="9"/>
    <col min="9970" max="9970" width="59.5703125" style="9" customWidth="1"/>
    <col min="9971" max="9972" width="9.140625" style="9"/>
    <col min="9973" max="9973" width="15.85546875" style="9" customWidth="1"/>
    <col min="9974" max="9974" width="12.140625" style="9" customWidth="1"/>
    <col min="9975" max="9978" width="9.140625" style="9"/>
    <col min="9979" max="9979" width="15.85546875" style="9" customWidth="1"/>
    <col min="9980" max="9980" width="9.140625" style="9"/>
    <col min="9981" max="9981" width="20.140625" style="9" customWidth="1"/>
    <col min="9982" max="9984" width="9.140625" style="9"/>
    <col min="9985" max="9985" width="12.5703125" style="9" customWidth="1"/>
    <col min="9986" max="10222" width="9.140625" style="9"/>
    <col min="10223" max="10223" width="12.28515625" style="9" customWidth="1"/>
    <col min="10224" max="10225" width="9.140625" style="9"/>
    <col min="10226" max="10226" width="59.5703125" style="9" customWidth="1"/>
    <col min="10227" max="10228" width="9.140625" style="9"/>
    <col min="10229" max="10229" width="15.85546875" style="9" customWidth="1"/>
    <col min="10230" max="10230" width="12.140625" style="9" customWidth="1"/>
    <col min="10231" max="10234" width="9.140625" style="9"/>
    <col min="10235" max="10235" width="15.85546875" style="9" customWidth="1"/>
    <col min="10236" max="10236" width="9.140625" style="9"/>
    <col min="10237" max="10237" width="20.140625" style="9" customWidth="1"/>
    <col min="10238" max="10240" width="9.140625" style="9"/>
    <col min="10241" max="10241" width="12.5703125" style="9" customWidth="1"/>
    <col min="10242" max="10478" width="9.140625" style="9"/>
    <col min="10479" max="10479" width="12.28515625" style="9" customWidth="1"/>
    <col min="10480" max="10481" width="9.140625" style="9"/>
    <col min="10482" max="10482" width="59.5703125" style="9" customWidth="1"/>
    <col min="10483" max="10484" width="9.140625" style="9"/>
    <col min="10485" max="10485" width="15.85546875" style="9" customWidth="1"/>
    <col min="10486" max="10486" width="12.140625" style="9" customWidth="1"/>
    <col min="10487" max="10490" width="9.140625" style="9"/>
    <col min="10491" max="10491" width="15.85546875" style="9" customWidth="1"/>
    <col min="10492" max="10492" width="9.140625" style="9"/>
    <col min="10493" max="10493" width="20.140625" style="9" customWidth="1"/>
    <col min="10494" max="10496" width="9.140625" style="9"/>
    <col min="10497" max="10497" width="12.5703125" style="9" customWidth="1"/>
    <col min="10498" max="10734" width="9.140625" style="9"/>
    <col min="10735" max="10735" width="12.28515625" style="9" customWidth="1"/>
    <col min="10736" max="10737" width="9.140625" style="9"/>
    <col min="10738" max="10738" width="59.5703125" style="9" customWidth="1"/>
    <col min="10739" max="10740" width="9.140625" style="9"/>
    <col min="10741" max="10741" width="15.85546875" style="9" customWidth="1"/>
    <col min="10742" max="10742" width="12.140625" style="9" customWidth="1"/>
    <col min="10743" max="10746" width="9.140625" style="9"/>
    <col min="10747" max="10747" width="15.85546875" style="9" customWidth="1"/>
    <col min="10748" max="10748" width="9.140625" style="9"/>
    <col min="10749" max="10749" width="20.140625" style="9" customWidth="1"/>
    <col min="10750" max="10752" width="9.140625" style="9"/>
    <col min="10753" max="10753" width="12.5703125" style="9" customWidth="1"/>
    <col min="10754" max="10990" width="9.140625" style="9"/>
    <col min="10991" max="10991" width="12.28515625" style="9" customWidth="1"/>
    <col min="10992" max="10993" width="9.140625" style="9"/>
    <col min="10994" max="10994" width="59.5703125" style="9" customWidth="1"/>
    <col min="10995" max="10996" width="9.140625" style="9"/>
    <col min="10997" max="10997" width="15.85546875" style="9" customWidth="1"/>
    <col min="10998" max="10998" width="12.140625" style="9" customWidth="1"/>
    <col min="10999" max="11002" width="9.140625" style="9"/>
    <col min="11003" max="11003" width="15.85546875" style="9" customWidth="1"/>
    <col min="11004" max="11004" width="9.140625" style="9"/>
    <col min="11005" max="11005" width="20.140625" style="9" customWidth="1"/>
    <col min="11006" max="11008" width="9.140625" style="9"/>
    <col min="11009" max="11009" width="12.5703125" style="9" customWidth="1"/>
    <col min="11010" max="11246" width="9.140625" style="9"/>
    <col min="11247" max="11247" width="12.28515625" style="9" customWidth="1"/>
    <col min="11248" max="11249" width="9.140625" style="9"/>
    <col min="11250" max="11250" width="59.5703125" style="9" customWidth="1"/>
    <col min="11251" max="11252" width="9.140625" style="9"/>
    <col min="11253" max="11253" width="15.85546875" style="9" customWidth="1"/>
    <col min="11254" max="11254" width="12.140625" style="9" customWidth="1"/>
    <col min="11255" max="11258" width="9.140625" style="9"/>
    <col min="11259" max="11259" width="15.85546875" style="9" customWidth="1"/>
    <col min="11260" max="11260" width="9.140625" style="9"/>
    <col min="11261" max="11261" width="20.140625" style="9" customWidth="1"/>
    <col min="11262" max="11264" width="9.140625" style="9"/>
    <col min="11265" max="11265" width="12.5703125" style="9" customWidth="1"/>
    <col min="11266" max="11502" width="9.140625" style="9"/>
    <col min="11503" max="11503" width="12.28515625" style="9" customWidth="1"/>
    <col min="11504" max="11505" width="9.140625" style="9"/>
    <col min="11506" max="11506" width="59.5703125" style="9" customWidth="1"/>
    <col min="11507" max="11508" width="9.140625" style="9"/>
    <col min="11509" max="11509" width="15.85546875" style="9" customWidth="1"/>
    <col min="11510" max="11510" width="12.140625" style="9" customWidth="1"/>
    <col min="11511" max="11514" width="9.140625" style="9"/>
    <col min="11515" max="11515" width="15.85546875" style="9" customWidth="1"/>
    <col min="11516" max="11516" width="9.140625" style="9"/>
    <col min="11517" max="11517" width="20.140625" style="9" customWidth="1"/>
    <col min="11518" max="11520" width="9.140625" style="9"/>
    <col min="11521" max="11521" width="12.5703125" style="9" customWidth="1"/>
    <col min="11522" max="11758" width="9.140625" style="9"/>
    <col min="11759" max="11759" width="12.28515625" style="9" customWidth="1"/>
    <col min="11760" max="11761" width="9.140625" style="9"/>
    <col min="11762" max="11762" width="59.5703125" style="9" customWidth="1"/>
    <col min="11763" max="11764" width="9.140625" style="9"/>
    <col min="11765" max="11765" width="15.85546875" style="9" customWidth="1"/>
    <col min="11766" max="11766" width="12.140625" style="9" customWidth="1"/>
    <col min="11767" max="11770" width="9.140625" style="9"/>
    <col min="11771" max="11771" width="15.85546875" style="9" customWidth="1"/>
    <col min="11772" max="11772" width="9.140625" style="9"/>
    <col min="11773" max="11773" width="20.140625" style="9" customWidth="1"/>
    <col min="11774" max="11776" width="9.140625" style="9"/>
    <col min="11777" max="11777" width="12.5703125" style="9" customWidth="1"/>
    <col min="11778" max="12014" width="9.140625" style="9"/>
    <col min="12015" max="12015" width="12.28515625" style="9" customWidth="1"/>
    <col min="12016" max="12017" width="9.140625" style="9"/>
    <col min="12018" max="12018" width="59.5703125" style="9" customWidth="1"/>
    <col min="12019" max="12020" width="9.140625" style="9"/>
    <col min="12021" max="12021" width="15.85546875" style="9" customWidth="1"/>
    <col min="12022" max="12022" width="12.140625" style="9" customWidth="1"/>
    <col min="12023" max="12026" width="9.140625" style="9"/>
    <col min="12027" max="12027" width="15.85546875" style="9" customWidth="1"/>
    <col min="12028" max="12028" width="9.140625" style="9"/>
    <col min="12029" max="12029" width="20.140625" style="9" customWidth="1"/>
    <col min="12030" max="12032" width="9.140625" style="9"/>
    <col min="12033" max="12033" width="12.5703125" style="9" customWidth="1"/>
    <col min="12034" max="12270" width="9.140625" style="9"/>
    <col min="12271" max="12271" width="12.28515625" style="9" customWidth="1"/>
    <col min="12272" max="12273" width="9.140625" style="9"/>
    <col min="12274" max="12274" width="59.5703125" style="9" customWidth="1"/>
    <col min="12275" max="12276" width="9.140625" style="9"/>
    <col min="12277" max="12277" width="15.85546875" style="9" customWidth="1"/>
    <col min="12278" max="12278" width="12.140625" style="9" customWidth="1"/>
    <col min="12279" max="12282" width="9.140625" style="9"/>
    <col min="12283" max="12283" width="15.85546875" style="9" customWidth="1"/>
    <col min="12284" max="12284" width="9.140625" style="9"/>
    <col min="12285" max="12285" width="20.140625" style="9" customWidth="1"/>
    <col min="12286" max="12288" width="9.140625" style="9"/>
    <col min="12289" max="12289" width="12.5703125" style="9" customWidth="1"/>
    <col min="12290" max="12526" width="9.140625" style="9"/>
    <col min="12527" max="12527" width="12.28515625" style="9" customWidth="1"/>
    <col min="12528" max="12529" width="9.140625" style="9"/>
    <col min="12530" max="12530" width="59.5703125" style="9" customWidth="1"/>
    <col min="12531" max="12532" width="9.140625" style="9"/>
    <col min="12533" max="12533" width="15.85546875" style="9" customWidth="1"/>
    <col min="12534" max="12534" width="12.140625" style="9" customWidth="1"/>
    <col min="12535" max="12538" width="9.140625" style="9"/>
    <col min="12539" max="12539" width="15.85546875" style="9" customWidth="1"/>
    <col min="12540" max="12540" width="9.140625" style="9"/>
    <col min="12541" max="12541" width="20.140625" style="9" customWidth="1"/>
    <col min="12542" max="12544" width="9.140625" style="9"/>
    <col min="12545" max="12545" width="12.5703125" style="9" customWidth="1"/>
    <col min="12546" max="12782" width="9.140625" style="9"/>
    <col min="12783" max="12783" width="12.28515625" style="9" customWidth="1"/>
    <col min="12784" max="12785" width="9.140625" style="9"/>
    <col min="12786" max="12786" width="59.5703125" style="9" customWidth="1"/>
    <col min="12787" max="12788" width="9.140625" style="9"/>
    <col min="12789" max="12789" width="15.85546875" style="9" customWidth="1"/>
    <col min="12790" max="12790" width="12.140625" style="9" customWidth="1"/>
    <col min="12791" max="12794" width="9.140625" style="9"/>
    <col min="12795" max="12795" width="15.85546875" style="9" customWidth="1"/>
    <col min="12796" max="12796" width="9.140625" style="9"/>
    <col min="12797" max="12797" width="20.140625" style="9" customWidth="1"/>
    <col min="12798" max="12800" width="9.140625" style="9"/>
    <col min="12801" max="12801" width="12.5703125" style="9" customWidth="1"/>
    <col min="12802" max="13038" width="9.140625" style="9"/>
    <col min="13039" max="13039" width="12.28515625" style="9" customWidth="1"/>
    <col min="13040" max="13041" width="9.140625" style="9"/>
    <col min="13042" max="13042" width="59.5703125" style="9" customWidth="1"/>
    <col min="13043" max="13044" width="9.140625" style="9"/>
    <col min="13045" max="13045" width="15.85546875" style="9" customWidth="1"/>
    <col min="13046" max="13046" width="12.140625" style="9" customWidth="1"/>
    <col min="13047" max="13050" width="9.140625" style="9"/>
    <col min="13051" max="13051" width="15.85546875" style="9" customWidth="1"/>
    <col min="13052" max="13052" width="9.140625" style="9"/>
    <col min="13053" max="13053" width="20.140625" style="9" customWidth="1"/>
    <col min="13054" max="13056" width="9.140625" style="9"/>
    <col min="13057" max="13057" width="12.5703125" style="9" customWidth="1"/>
    <col min="13058" max="13294" width="9.140625" style="9"/>
    <col min="13295" max="13295" width="12.28515625" style="9" customWidth="1"/>
    <col min="13296" max="13297" width="9.140625" style="9"/>
    <col min="13298" max="13298" width="59.5703125" style="9" customWidth="1"/>
    <col min="13299" max="13300" width="9.140625" style="9"/>
    <col min="13301" max="13301" width="15.85546875" style="9" customWidth="1"/>
    <col min="13302" max="13302" width="12.140625" style="9" customWidth="1"/>
    <col min="13303" max="13306" width="9.140625" style="9"/>
    <col min="13307" max="13307" width="15.85546875" style="9" customWidth="1"/>
    <col min="13308" max="13308" width="9.140625" style="9"/>
    <col min="13309" max="13309" width="20.140625" style="9" customWidth="1"/>
    <col min="13310" max="13312" width="9.140625" style="9"/>
    <col min="13313" max="13313" width="12.5703125" style="9" customWidth="1"/>
    <col min="13314" max="13550" width="9.140625" style="9"/>
    <col min="13551" max="13551" width="12.28515625" style="9" customWidth="1"/>
    <col min="13552" max="13553" width="9.140625" style="9"/>
    <col min="13554" max="13554" width="59.5703125" style="9" customWidth="1"/>
    <col min="13555" max="13556" width="9.140625" style="9"/>
    <col min="13557" max="13557" width="15.85546875" style="9" customWidth="1"/>
    <col min="13558" max="13558" width="12.140625" style="9" customWidth="1"/>
    <col min="13559" max="13562" width="9.140625" style="9"/>
    <col min="13563" max="13563" width="15.85546875" style="9" customWidth="1"/>
    <col min="13564" max="13564" width="9.140625" style="9"/>
    <col min="13565" max="13565" width="20.140625" style="9" customWidth="1"/>
    <col min="13566" max="13568" width="9.140625" style="9"/>
    <col min="13569" max="13569" width="12.5703125" style="9" customWidth="1"/>
    <col min="13570" max="13806" width="9.140625" style="9"/>
    <col min="13807" max="13807" width="12.28515625" style="9" customWidth="1"/>
    <col min="13808" max="13809" width="9.140625" style="9"/>
    <col min="13810" max="13810" width="59.5703125" style="9" customWidth="1"/>
    <col min="13811" max="13812" width="9.140625" style="9"/>
    <col min="13813" max="13813" width="15.85546875" style="9" customWidth="1"/>
    <col min="13814" max="13814" width="12.140625" style="9" customWidth="1"/>
    <col min="13815" max="13818" width="9.140625" style="9"/>
    <col min="13819" max="13819" width="15.85546875" style="9" customWidth="1"/>
    <col min="13820" max="13820" width="9.140625" style="9"/>
    <col min="13821" max="13821" width="20.140625" style="9" customWidth="1"/>
    <col min="13822" max="13824" width="9.140625" style="9"/>
    <col min="13825" max="13825" width="12.5703125" style="9" customWidth="1"/>
    <col min="13826" max="14062" width="9.140625" style="9"/>
    <col min="14063" max="14063" width="12.28515625" style="9" customWidth="1"/>
    <col min="14064" max="14065" width="9.140625" style="9"/>
    <col min="14066" max="14066" width="59.5703125" style="9" customWidth="1"/>
    <col min="14067" max="14068" width="9.140625" style="9"/>
    <col min="14069" max="14069" width="15.85546875" style="9" customWidth="1"/>
    <col min="14070" max="14070" width="12.140625" style="9" customWidth="1"/>
    <col min="14071" max="14074" width="9.140625" style="9"/>
    <col min="14075" max="14075" width="15.85546875" style="9" customWidth="1"/>
    <col min="14076" max="14076" width="9.140625" style="9"/>
    <col min="14077" max="14077" width="20.140625" style="9" customWidth="1"/>
    <col min="14078" max="14080" width="9.140625" style="9"/>
    <col min="14081" max="14081" width="12.5703125" style="9" customWidth="1"/>
    <col min="14082" max="14318" width="9.140625" style="9"/>
    <col min="14319" max="14319" width="12.28515625" style="9" customWidth="1"/>
    <col min="14320" max="14321" width="9.140625" style="9"/>
    <col min="14322" max="14322" width="59.5703125" style="9" customWidth="1"/>
    <col min="14323" max="14324" width="9.140625" style="9"/>
    <col min="14325" max="14325" width="15.85546875" style="9" customWidth="1"/>
    <col min="14326" max="14326" width="12.140625" style="9" customWidth="1"/>
    <col min="14327" max="14330" width="9.140625" style="9"/>
    <col min="14331" max="14331" width="15.85546875" style="9" customWidth="1"/>
    <col min="14332" max="14332" width="9.140625" style="9"/>
    <col min="14333" max="14333" width="20.140625" style="9" customWidth="1"/>
    <col min="14334" max="14336" width="9.140625" style="9"/>
    <col min="14337" max="14337" width="12.5703125" style="9" customWidth="1"/>
    <col min="14338" max="14574" width="9.140625" style="9"/>
    <col min="14575" max="14575" width="12.28515625" style="9" customWidth="1"/>
    <col min="14576" max="14577" width="9.140625" style="9"/>
    <col min="14578" max="14578" width="59.5703125" style="9" customWidth="1"/>
    <col min="14579" max="14580" width="9.140625" style="9"/>
    <col min="14581" max="14581" width="15.85546875" style="9" customWidth="1"/>
    <col min="14582" max="14582" width="12.140625" style="9" customWidth="1"/>
    <col min="14583" max="14586" width="9.140625" style="9"/>
    <col min="14587" max="14587" width="15.85546875" style="9" customWidth="1"/>
    <col min="14588" max="14588" width="9.140625" style="9"/>
    <col min="14589" max="14589" width="20.140625" style="9" customWidth="1"/>
    <col min="14590" max="14592" width="9.140625" style="9"/>
    <col min="14593" max="14593" width="12.5703125" style="9" customWidth="1"/>
    <col min="14594" max="14830" width="9.140625" style="9"/>
    <col min="14831" max="14831" width="12.28515625" style="9" customWidth="1"/>
    <col min="14832" max="14833" width="9.140625" style="9"/>
    <col min="14834" max="14834" width="59.5703125" style="9" customWidth="1"/>
    <col min="14835" max="14836" width="9.140625" style="9"/>
    <col min="14837" max="14837" width="15.85546875" style="9" customWidth="1"/>
    <col min="14838" max="14838" width="12.140625" style="9" customWidth="1"/>
    <col min="14839" max="14842" width="9.140625" style="9"/>
    <col min="14843" max="14843" width="15.85546875" style="9" customWidth="1"/>
    <col min="14844" max="14844" width="9.140625" style="9"/>
    <col min="14845" max="14845" width="20.140625" style="9" customWidth="1"/>
    <col min="14846" max="14848" width="9.140625" style="9"/>
    <col min="14849" max="14849" width="12.5703125" style="9" customWidth="1"/>
    <col min="14850" max="15086" width="9.140625" style="9"/>
    <col min="15087" max="15087" width="12.28515625" style="9" customWidth="1"/>
    <col min="15088" max="15089" width="9.140625" style="9"/>
    <col min="15090" max="15090" width="59.5703125" style="9" customWidth="1"/>
    <col min="15091" max="15092" width="9.140625" style="9"/>
    <col min="15093" max="15093" width="15.85546875" style="9" customWidth="1"/>
    <col min="15094" max="15094" width="12.140625" style="9" customWidth="1"/>
    <col min="15095" max="15098" width="9.140625" style="9"/>
    <col min="15099" max="15099" width="15.85546875" style="9" customWidth="1"/>
    <col min="15100" max="15100" width="9.140625" style="9"/>
    <col min="15101" max="15101" width="20.140625" style="9" customWidth="1"/>
    <col min="15102" max="15104" width="9.140625" style="9"/>
    <col min="15105" max="15105" width="12.5703125" style="9" customWidth="1"/>
    <col min="15106" max="15342" width="9.140625" style="9"/>
    <col min="15343" max="15343" width="12.28515625" style="9" customWidth="1"/>
    <col min="15344" max="15345" width="9.140625" style="9"/>
    <col min="15346" max="15346" width="59.5703125" style="9" customWidth="1"/>
    <col min="15347" max="15348" width="9.140625" style="9"/>
    <col min="15349" max="15349" width="15.85546875" style="9" customWidth="1"/>
    <col min="15350" max="15350" width="12.140625" style="9" customWidth="1"/>
    <col min="15351" max="15354" width="9.140625" style="9"/>
    <col min="15355" max="15355" width="15.85546875" style="9" customWidth="1"/>
    <col min="15356" max="15356" width="9.140625" style="9"/>
    <col min="15357" max="15357" width="20.140625" style="9" customWidth="1"/>
    <col min="15358" max="15360" width="9.140625" style="9"/>
    <col min="15361" max="15361" width="12.5703125" style="9" customWidth="1"/>
    <col min="15362" max="15598" width="9.140625" style="9"/>
    <col min="15599" max="15599" width="12.28515625" style="9" customWidth="1"/>
    <col min="15600" max="15601" width="9.140625" style="9"/>
    <col min="15602" max="15602" width="59.5703125" style="9" customWidth="1"/>
    <col min="15603" max="15604" width="9.140625" style="9"/>
    <col min="15605" max="15605" width="15.85546875" style="9" customWidth="1"/>
    <col min="15606" max="15606" width="12.140625" style="9" customWidth="1"/>
    <col min="15607" max="15610" width="9.140625" style="9"/>
    <col min="15611" max="15611" width="15.85546875" style="9" customWidth="1"/>
    <col min="15612" max="15612" width="9.140625" style="9"/>
    <col min="15613" max="15613" width="20.140625" style="9" customWidth="1"/>
    <col min="15614" max="15616" width="9.140625" style="9"/>
    <col min="15617" max="15617" width="12.5703125" style="9" customWidth="1"/>
    <col min="15618" max="15854" width="9.140625" style="9"/>
    <col min="15855" max="15855" width="12.28515625" style="9" customWidth="1"/>
    <col min="15856" max="15857" width="9.140625" style="9"/>
    <col min="15858" max="15858" width="59.5703125" style="9" customWidth="1"/>
    <col min="15859" max="15860" width="9.140625" style="9"/>
    <col min="15861" max="15861" width="15.85546875" style="9" customWidth="1"/>
    <col min="15862" max="15862" width="12.140625" style="9" customWidth="1"/>
    <col min="15863" max="15866" width="9.140625" style="9"/>
    <col min="15867" max="15867" width="15.85546875" style="9" customWidth="1"/>
    <col min="15868" max="15868" width="9.140625" style="9"/>
    <col min="15869" max="15869" width="20.140625" style="9" customWidth="1"/>
    <col min="15870" max="15872" width="9.140625" style="9"/>
    <col min="15873" max="15873" width="12.5703125" style="9" customWidth="1"/>
    <col min="15874" max="16110" width="9.140625" style="9"/>
    <col min="16111" max="16111" width="12.28515625" style="9" customWidth="1"/>
    <col min="16112" max="16113" width="9.140625" style="9"/>
    <col min="16114" max="16114" width="59.5703125" style="9" customWidth="1"/>
    <col min="16115" max="16116" width="9.140625" style="9"/>
    <col min="16117" max="16117" width="15.85546875" style="9" customWidth="1"/>
    <col min="16118" max="16118" width="12.140625" style="9" customWidth="1"/>
    <col min="16119" max="16122" width="9.140625" style="9"/>
    <col min="16123" max="16123" width="15.85546875" style="9" customWidth="1"/>
    <col min="16124" max="16124" width="9.140625" style="9"/>
    <col min="16125" max="16125" width="20.140625" style="9" customWidth="1"/>
    <col min="16126" max="16128" width="9.140625" style="9"/>
    <col min="16129" max="16129" width="12.5703125" style="9" customWidth="1"/>
    <col min="16130" max="16384" width="9.140625" style="9"/>
  </cols>
  <sheetData>
    <row r="1" spans="1:22" x14ac:dyDescent="0.25">
      <c r="P1" s="86" t="s">
        <v>81</v>
      </c>
      <c r="Q1" s="86"/>
      <c r="R1" s="86"/>
      <c r="S1" s="86"/>
      <c r="T1" s="86"/>
    </row>
    <row r="2" spans="1:22" s="10" customFormat="1" ht="15.75" customHeight="1" x14ac:dyDescent="0.25">
      <c r="A2" s="87" t="s">
        <v>78</v>
      </c>
      <c r="B2" s="87"/>
      <c r="C2" s="87"/>
      <c r="D2" s="88"/>
      <c r="E2" s="88"/>
      <c r="F2" s="88"/>
      <c r="G2" s="88"/>
      <c r="H2" s="88"/>
      <c r="I2" s="88"/>
      <c r="J2" s="88"/>
      <c r="K2" s="87"/>
      <c r="L2" s="87"/>
      <c r="M2" s="87"/>
      <c r="N2" s="87"/>
      <c r="O2" s="87"/>
      <c r="P2" s="87"/>
      <c r="Q2" s="88"/>
      <c r="R2" s="88"/>
      <c r="S2" s="88"/>
      <c r="T2" s="88"/>
    </row>
    <row r="3" spans="1:22" s="12" customFormat="1" ht="15.75" x14ac:dyDescent="0.25">
      <c r="A3" s="11">
        <v>41068</v>
      </c>
    </row>
    <row r="4" spans="1:22" s="13" customFormat="1" ht="72.75" customHeight="1" x14ac:dyDescent="0.25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90" t="s">
        <v>7</v>
      </c>
      <c r="I4" s="85" t="s">
        <v>8</v>
      </c>
      <c r="J4" s="85" t="s">
        <v>9</v>
      </c>
      <c r="K4" s="85" t="s">
        <v>10</v>
      </c>
      <c r="L4" s="85" t="s">
        <v>11</v>
      </c>
      <c r="M4" s="44"/>
      <c r="N4" s="85" t="s">
        <v>12</v>
      </c>
      <c r="O4" s="85" t="s">
        <v>13</v>
      </c>
      <c r="P4" s="85" t="s">
        <v>14</v>
      </c>
      <c r="Q4" s="85" t="s">
        <v>15</v>
      </c>
      <c r="R4" s="85" t="s">
        <v>16</v>
      </c>
      <c r="S4" s="85" t="s">
        <v>17</v>
      </c>
      <c r="T4" s="85" t="s">
        <v>18</v>
      </c>
    </row>
    <row r="5" spans="1:22" s="13" customFormat="1" ht="54" customHeight="1" x14ac:dyDescent="0.25">
      <c r="A5" s="89"/>
      <c r="B5" s="85"/>
      <c r="C5" s="85"/>
      <c r="D5" s="85"/>
      <c r="E5" s="85"/>
      <c r="F5" s="85"/>
      <c r="G5" s="85"/>
      <c r="H5" s="90"/>
      <c r="I5" s="85"/>
      <c r="J5" s="85"/>
      <c r="K5" s="85"/>
      <c r="L5" s="85"/>
      <c r="M5" s="44"/>
      <c r="N5" s="85"/>
      <c r="O5" s="85"/>
      <c r="P5" s="85"/>
      <c r="Q5" s="85"/>
      <c r="R5" s="85"/>
      <c r="S5" s="85"/>
      <c r="T5" s="85"/>
    </row>
    <row r="6" spans="1:22" s="12" customFormat="1" ht="15.75" x14ac:dyDescent="0.25">
      <c r="A6" s="14" t="s">
        <v>19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/>
      <c r="N6" s="14" t="s">
        <v>31</v>
      </c>
      <c r="O6" s="14" t="s">
        <v>32</v>
      </c>
      <c r="P6" s="14" t="s">
        <v>33</v>
      </c>
      <c r="Q6" s="14" t="s">
        <v>34</v>
      </c>
      <c r="R6" s="14" t="s">
        <v>35</v>
      </c>
      <c r="S6" s="14" t="s">
        <v>36</v>
      </c>
      <c r="T6" s="14" t="s">
        <v>37</v>
      </c>
    </row>
    <row r="7" spans="1:22" s="12" customFormat="1" ht="58.5" customHeight="1" x14ac:dyDescent="0.25">
      <c r="A7" s="15" t="s">
        <v>38</v>
      </c>
      <c r="B7" s="16">
        <v>4</v>
      </c>
      <c r="C7" s="16">
        <v>1</v>
      </c>
      <c r="D7" s="17" t="s">
        <v>39</v>
      </c>
      <c r="E7" s="15" t="s">
        <v>40</v>
      </c>
      <c r="F7" s="18" t="s">
        <v>41</v>
      </c>
      <c r="G7" s="15" t="s">
        <v>42</v>
      </c>
      <c r="H7" s="19">
        <v>12390</v>
      </c>
      <c r="I7" s="15">
        <v>2012</v>
      </c>
      <c r="J7" s="18" t="s">
        <v>43</v>
      </c>
      <c r="K7" s="15">
        <v>2015</v>
      </c>
      <c r="L7" s="18" t="s">
        <v>41</v>
      </c>
      <c r="M7" s="18" t="s">
        <v>117</v>
      </c>
      <c r="N7" s="15" t="s">
        <v>38</v>
      </c>
      <c r="O7" s="15"/>
      <c r="P7" s="15" t="s">
        <v>44</v>
      </c>
      <c r="Q7" s="15" t="s">
        <v>45</v>
      </c>
      <c r="R7" s="15">
        <v>1</v>
      </c>
      <c r="S7" s="15">
        <v>4</v>
      </c>
      <c r="T7" s="15" t="s">
        <v>46</v>
      </c>
    </row>
    <row r="8" spans="1:22" s="12" customFormat="1" ht="73.5" customHeight="1" x14ac:dyDescent="0.25">
      <c r="A8" s="15" t="s">
        <v>38</v>
      </c>
      <c r="B8" s="16">
        <v>8</v>
      </c>
      <c r="C8" s="16">
        <v>1</v>
      </c>
      <c r="D8" s="17" t="s">
        <v>47</v>
      </c>
      <c r="E8" s="15" t="s">
        <v>48</v>
      </c>
      <c r="F8" s="18" t="s">
        <v>43</v>
      </c>
      <c r="G8" s="15" t="s">
        <v>49</v>
      </c>
      <c r="H8" s="19">
        <v>1500</v>
      </c>
      <c r="I8" s="15">
        <v>2012</v>
      </c>
      <c r="J8" s="18" t="s">
        <v>50</v>
      </c>
      <c r="K8" s="15">
        <v>2013</v>
      </c>
      <c r="L8" s="18" t="s">
        <v>50</v>
      </c>
      <c r="M8" s="18" t="s">
        <v>118</v>
      </c>
      <c r="N8" s="15" t="s">
        <v>38</v>
      </c>
      <c r="O8" s="15"/>
      <c r="P8" s="15" t="s">
        <v>51</v>
      </c>
      <c r="Q8" s="15" t="s">
        <v>45</v>
      </c>
      <c r="R8" s="15">
        <v>1</v>
      </c>
      <c r="S8" s="15">
        <v>8</v>
      </c>
      <c r="T8" s="15" t="s">
        <v>46</v>
      </c>
    </row>
    <row r="9" spans="1:22" s="12" customFormat="1" ht="78" customHeight="1" x14ac:dyDescent="0.25">
      <c r="A9" s="15" t="s">
        <v>38</v>
      </c>
      <c r="B9" s="16">
        <v>4</v>
      </c>
      <c r="C9" s="16">
        <v>2</v>
      </c>
      <c r="D9" s="17" t="s">
        <v>52</v>
      </c>
      <c r="E9" s="15" t="s">
        <v>53</v>
      </c>
      <c r="F9" s="18" t="s">
        <v>43</v>
      </c>
      <c r="G9" s="15" t="s">
        <v>42</v>
      </c>
      <c r="H9" s="19">
        <f>840*1.18</f>
        <v>991.19999999999993</v>
      </c>
      <c r="I9" s="15">
        <v>2012</v>
      </c>
      <c r="J9" s="18" t="s">
        <v>43</v>
      </c>
      <c r="K9" s="15">
        <v>2012</v>
      </c>
      <c r="L9" s="18" t="s">
        <v>30</v>
      </c>
      <c r="M9" s="18" t="s">
        <v>119</v>
      </c>
      <c r="N9" s="15" t="s">
        <v>38</v>
      </c>
      <c r="O9" s="15"/>
      <c r="P9" s="15" t="s">
        <v>51</v>
      </c>
      <c r="Q9" s="15" t="s">
        <v>45</v>
      </c>
      <c r="R9" s="15">
        <v>1</v>
      </c>
      <c r="S9" s="15">
        <v>4</v>
      </c>
      <c r="T9" s="15" t="s">
        <v>46</v>
      </c>
    </row>
    <row r="10" spans="1:22" s="12" customFormat="1" ht="57" customHeight="1" x14ac:dyDescent="0.25">
      <c r="A10" s="15" t="s">
        <v>38</v>
      </c>
      <c r="B10" s="16">
        <v>8</v>
      </c>
      <c r="C10" s="16">
        <v>2</v>
      </c>
      <c r="D10" s="17" t="s">
        <v>54</v>
      </c>
      <c r="E10" s="15" t="s">
        <v>48</v>
      </c>
      <c r="F10" s="18" t="s">
        <v>43</v>
      </c>
      <c r="G10" s="15" t="s">
        <v>49</v>
      </c>
      <c r="H10" s="20">
        <v>70</v>
      </c>
      <c r="I10" s="15">
        <v>2012</v>
      </c>
      <c r="J10" s="18" t="s">
        <v>50</v>
      </c>
      <c r="K10" s="15">
        <v>2013</v>
      </c>
      <c r="L10" s="18" t="s">
        <v>50</v>
      </c>
      <c r="M10" s="18" t="s">
        <v>118</v>
      </c>
      <c r="N10" s="15" t="s">
        <v>38</v>
      </c>
      <c r="O10" s="15"/>
      <c r="P10" s="15" t="s">
        <v>55</v>
      </c>
      <c r="Q10" s="15" t="s">
        <v>45</v>
      </c>
      <c r="R10" s="15">
        <v>1</v>
      </c>
      <c r="S10" s="15">
        <v>8</v>
      </c>
      <c r="T10" s="15" t="s">
        <v>46</v>
      </c>
    </row>
    <row r="11" spans="1:22" s="24" customFormat="1" ht="15.75" x14ac:dyDescent="0.25">
      <c r="A11" s="16" t="s">
        <v>80</v>
      </c>
      <c r="B11" s="16">
        <f>COUNT(B7:B10)</f>
        <v>4</v>
      </c>
      <c r="C11" s="16"/>
      <c r="D11" s="21"/>
      <c r="E11" s="21"/>
      <c r="F11" s="21"/>
      <c r="G11" s="21"/>
      <c r="H11" s="22">
        <f>H7+H8+H9+H10</f>
        <v>14951.2</v>
      </c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16"/>
      <c r="U11" s="23"/>
      <c r="V11" s="23"/>
    </row>
    <row r="12" spans="1:22" s="10" customFormat="1" ht="12.75" customHeigh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6"/>
      <c r="R12" s="28"/>
      <c r="S12" s="26"/>
      <c r="T12" s="28"/>
    </row>
    <row r="13" spans="1:22" s="10" customFormat="1" ht="15.75" x14ac:dyDescent="0.25">
      <c r="A13" s="80" t="s">
        <v>79</v>
      </c>
      <c r="B13" s="80"/>
      <c r="C13" s="80"/>
      <c r="D13" s="80"/>
      <c r="E13" s="29"/>
      <c r="F13" s="29"/>
      <c r="G13" s="29"/>
      <c r="H13" s="29"/>
      <c r="I13" s="29"/>
      <c r="J13" s="29"/>
      <c r="K13" s="29"/>
      <c r="L13" s="29"/>
      <c r="M13" s="43"/>
      <c r="N13" s="29"/>
      <c r="O13" s="30"/>
      <c r="P13" s="30"/>
      <c r="Q13" s="26"/>
      <c r="R13" s="28"/>
      <c r="S13" s="26"/>
      <c r="T13" s="28"/>
    </row>
    <row r="14" spans="1:22" s="10" customFormat="1" ht="15.75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8"/>
      <c r="S14" s="26"/>
      <c r="T14" s="28"/>
    </row>
    <row r="15" spans="1:22" s="10" customFormat="1" ht="15.75" x14ac:dyDescent="0.25">
      <c r="A15" s="31"/>
      <c r="B15" s="81"/>
      <c r="C15" s="82"/>
      <c r="D15" s="76" t="s">
        <v>56</v>
      </c>
      <c r="E15" s="74" t="s">
        <v>57</v>
      </c>
      <c r="F15" s="78"/>
      <c r="G15" s="78"/>
      <c r="H15" s="78"/>
      <c r="I15" s="78"/>
      <c r="J15" s="75"/>
      <c r="K15" s="76" t="s">
        <v>58</v>
      </c>
      <c r="L15" s="76" t="s">
        <v>59</v>
      </c>
      <c r="M15" s="40"/>
      <c r="N15" s="76" t="s">
        <v>60</v>
      </c>
      <c r="O15" s="26"/>
      <c r="P15" s="32"/>
      <c r="Q15" s="26"/>
      <c r="R15" s="28"/>
      <c r="S15" s="26"/>
      <c r="T15" s="28"/>
    </row>
    <row r="16" spans="1:22" s="10" customFormat="1" ht="15.75" x14ac:dyDescent="0.25">
      <c r="A16" s="31"/>
      <c r="B16" s="83"/>
      <c r="C16" s="84"/>
      <c r="D16" s="77"/>
      <c r="E16" s="33" t="s">
        <v>61</v>
      </c>
      <c r="F16" s="33" t="s">
        <v>62</v>
      </c>
      <c r="G16" s="33" t="s">
        <v>63</v>
      </c>
      <c r="H16" s="33" t="s">
        <v>64</v>
      </c>
      <c r="I16" s="33" t="s">
        <v>65</v>
      </c>
      <c r="J16" s="33" t="s">
        <v>66</v>
      </c>
      <c r="K16" s="77"/>
      <c r="L16" s="77"/>
      <c r="M16" s="41"/>
      <c r="N16" s="77"/>
      <c r="O16" s="34"/>
      <c r="P16" s="32"/>
      <c r="Q16" s="26"/>
      <c r="R16" s="28"/>
      <c r="S16" s="26"/>
      <c r="T16" s="28"/>
    </row>
    <row r="17" spans="1:20" s="10" customFormat="1" ht="22.5" customHeight="1" x14ac:dyDescent="0.25">
      <c r="A17" s="31"/>
      <c r="B17" s="74" t="s">
        <v>67</v>
      </c>
      <c r="C17" s="78"/>
      <c r="D17" s="35">
        <f>D19+D21+D23</f>
        <v>14951.2</v>
      </c>
      <c r="E17" s="35">
        <f t="shared" ref="E17:N17" si="0">E19+E21+E23</f>
        <v>0</v>
      </c>
      <c r="F17" s="35">
        <f t="shared" si="0"/>
        <v>0</v>
      </c>
      <c r="G17" s="35">
        <f t="shared" si="0"/>
        <v>0</v>
      </c>
      <c r="H17" s="35">
        <f t="shared" si="0"/>
        <v>14951.2</v>
      </c>
      <c r="I17" s="35">
        <f t="shared" si="0"/>
        <v>14951.2</v>
      </c>
      <c r="J17" s="35">
        <f t="shared" si="0"/>
        <v>0</v>
      </c>
      <c r="K17" s="35">
        <f t="shared" si="0"/>
        <v>99.999999999999986</v>
      </c>
      <c r="L17" s="35">
        <f t="shared" si="0"/>
        <v>4</v>
      </c>
      <c r="M17" s="42"/>
      <c r="N17" s="35">
        <f t="shared" si="0"/>
        <v>100</v>
      </c>
      <c r="O17" s="34"/>
      <c r="P17" s="32"/>
      <c r="Q17" s="26"/>
      <c r="R17" s="28"/>
      <c r="S17" s="26"/>
      <c r="T17" s="28"/>
    </row>
    <row r="18" spans="1:20" s="10" customFormat="1" ht="15.75" x14ac:dyDescent="0.25">
      <c r="A18" s="31"/>
      <c r="B18" s="74" t="s">
        <v>68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26"/>
      <c r="P18" s="32"/>
      <c r="Q18" s="26"/>
      <c r="R18" s="28"/>
      <c r="S18" s="26"/>
      <c r="T18" s="28"/>
    </row>
    <row r="19" spans="1:20" s="10" customFormat="1" ht="15.75" x14ac:dyDescent="0.25">
      <c r="A19" s="31"/>
      <c r="B19" s="74" t="s">
        <v>48</v>
      </c>
      <c r="C19" s="75"/>
      <c r="D19" s="36">
        <f>H10+H8</f>
        <v>1570</v>
      </c>
      <c r="E19" s="35">
        <v>0</v>
      </c>
      <c r="F19" s="35">
        <v>0</v>
      </c>
      <c r="G19" s="35">
        <f>F19+E19</f>
        <v>0</v>
      </c>
      <c r="H19" s="36">
        <f>D19</f>
        <v>1570</v>
      </c>
      <c r="I19" s="35">
        <f>H19+G19</f>
        <v>1570</v>
      </c>
      <c r="J19" s="35">
        <v>0</v>
      </c>
      <c r="K19" s="35">
        <f>D19/$D$17*100</f>
        <v>10.500829364867034</v>
      </c>
      <c r="L19" s="36" t="s">
        <v>20</v>
      </c>
      <c r="M19" s="36"/>
      <c r="N19" s="35">
        <f>L19/$L$17*100</f>
        <v>50</v>
      </c>
      <c r="O19" s="34"/>
      <c r="P19" s="32"/>
      <c r="Q19" s="26"/>
      <c r="R19" s="28"/>
      <c r="S19" s="26"/>
      <c r="T19" s="28"/>
    </row>
    <row r="20" spans="1:20" s="10" customFormat="1" ht="15.75" x14ac:dyDescent="0.25">
      <c r="A20" s="31"/>
      <c r="B20" s="74" t="s">
        <v>69</v>
      </c>
      <c r="C20" s="75"/>
      <c r="D20" s="36">
        <v>0</v>
      </c>
      <c r="E20" s="35">
        <v>0</v>
      </c>
      <c r="F20" s="35">
        <v>0</v>
      </c>
      <c r="G20" s="35">
        <f t="shared" ref="G20:G29" si="1">F20+E20</f>
        <v>0</v>
      </c>
      <c r="H20" s="36">
        <v>0</v>
      </c>
      <c r="I20" s="35">
        <f t="shared" ref="I20:I29" si="2">H20+G20</f>
        <v>0</v>
      </c>
      <c r="J20" s="35">
        <v>0</v>
      </c>
      <c r="K20" s="35">
        <f t="shared" ref="K20:K28" si="3">D20/$D$17*100</f>
        <v>0</v>
      </c>
      <c r="L20" s="36">
        <v>0</v>
      </c>
      <c r="M20" s="36"/>
      <c r="N20" s="35">
        <f t="shared" ref="N20:N29" si="4">L20/$L$17*100</f>
        <v>0</v>
      </c>
      <c r="O20" s="34"/>
      <c r="P20" s="32"/>
      <c r="Q20" s="26"/>
      <c r="R20" s="28"/>
      <c r="S20" s="26"/>
      <c r="T20" s="28"/>
    </row>
    <row r="21" spans="1:20" s="10" customFormat="1" ht="15.75" x14ac:dyDescent="0.25">
      <c r="A21" s="31"/>
      <c r="B21" s="74" t="s">
        <v>40</v>
      </c>
      <c r="C21" s="75"/>
      <c r="D21" s="36">
        <f>H7</f>
        <v>12390</v>
      </c>
      <c r="E21" s="35">
        <v>0</v>
      </c>
      <c r="F21" s="35">
        <v>0</v>
      </c>
      <c r="G21" s="35">
        <f t="shared" si="1"/>
        <v>0</v>
      </c>
      <c r="H21" s="36">
        <f>D21</f>
        <v>12390</v>
      </c>
      <c r="I21" s="35">
        <f t="shared" si="2"/>
        <v>12390</v>
      </c>
      <c r="J21" s="35">
        <v>0</v>
      </c>
      <c r="K21" s="35">
        <f t="shared" si="3"/>
        <v>82.869602439937921</v>
      </c>
      <c r="L21" s="36" t="s">
        <v>19</v>
      </c>
      <c r="M21" s="36"/>
      <c r="N21" s="35">
        <f t="shared" si="4"/>
        <v>25</v>
      </c>
      <c r="O21" s="34"/>
      <c r="P21" s="32"/>
      <c r="Q21" s="26"/>
      <c r="R21" s="28"/>
      <c r="S21" s="26"/>
      <c r="T21" s="28"/>
    </row>
    <row r="22" spans="1:20" s="10" customFormat="1" ht="15.75" x14ac:dyDescent="0.25">
      <c r="A22" s="31"/>
      <c r="B22" s="74" t="s">
        <v>70</v>
      </c>
      <c r="C22" s="75"/>
      <c r="D22" s="36">
        <v>0</v>
      </c>
      <c r="E22" s="35">
        <v>0</v>
      </c>
      <c r="F22" s="35">
        <v>0</v>
      </c>
      <c r="G22" s="35">
        <f t="shared" si="1"/>
        <v>0</v>
      </c>
      <c r="H22" s="36">
        <v>0</v>
      </c>
      <c r="I22" s="35">
        <f t="shared" si="2"/>
        <v>0</v>
      </c>
      <c r="J22" s="35">
        <v>0</v>
      </c>
      <c r="K22" s="35">
        <f t="shared" si="3"/>
        <v>0</v>
      </c>
      <c r="L22" s="36">
        <v>0</v>
      </c>
      <c r="M22" s="36"/>
      <c r="N22" s="35">
        <f t="shared" si="4"/>
        <v>0</v>
      </c>
      <c r="O22" s="34"/>
      <c r="P22" s="32"/>
      <c r="Q22" s="26"/>
      <c r="R22" s="28"/>
      <c r="S22" s="26"/>
      <c r="T22" s="28"/>
    </row>
    <row r="23" spans="1:20" s="10" customFormat="1" ht="15.75" x14ac:dyDescent="0.25">
      <c r="A23" s="31"/>
      <c r="B23" s="74" t="s">
        <v>53</v>
      </c>
      <c r="C23" s="75"/>
      <c r="D23" s="36">
        <f>H9</f>
        <v>991.19999999999993</v>
      </c>
      <c r="E23" s="35">
        <v>0</v>
      </c>
      <c r="F23" s="35">
        <v>0</v>
      </c>
      <c r="G23" s="35">
        <f t="shared" si="1"/>
        <v>0</v>
      </c>
      <c r="H23" s="36">
        <f>D23</f>
        <v>991.19999999999993</v>
      </c>
      <c r="I23" s="35">
        <f t="shared" si="2"/>
        <v>991.19999999999993</v>
      </c>
      <c r="J23" s="35">
        <v>0</v>
      </c>
      <c r="K23" s="35">
        <f t="shared" si="3"/>
        <v>6.6295681951950334</v>
      </c>
      <c r="L23" s="36" t="s">
        <v>19</v>
      </c>
      <c r="M23" s="36"/>
      <c r="N23" s="35">
        <f t="shared" si="4"/>
        <v>25</v>
      </c>
      <c r="O23" s="34"/>
      <c r="P23" s="32"/>
      <c r="Q23" s="26"/>
      <c r="R23" s="28"/>
      <c r="S23" s="26"/>
      <c r="T23" s="28"/>
    </row>
    <row r="24" spans="1:20" s="10" customFormat="1" ht="15.75" x14ac:dyDescent="0.25">
      <c r="A24" s="31"/>
      <c r="B24" s="74" t="s">
        <v>71</v>
      </c>
      <c r="C24" s="75"/>
      <c r="D24" s="36">
        <v>0</v>
      </c>
      <c r="E24" s="35">
        <v>0</v>
      </c>
      <c r="F24" s="35">
        <v>0</v>
      </c>
      <c r="G24" s="35">
        <f t="shared" si="1"/>
        <v>0</v>
      </c>
      <c r="H24" s="35">
        <v>0</v>
      </c>
      <c r="I24" s="35">
        <f t="shared" si="2"/>
        <v>0</v>
      </c>
      <c r="J24" s="35">
        <v>0</v>
      </c>
      <c r="K24" s="35">
        <f t="shared" si="3"/>
        <v>0</v>
      </c>
      <c r="L24" s="37">
        <v>0</v>
      </c>
      <c r="M24" s="37"/>
      <c r="N24" s="35">
        <f t="shared" si="4"/>
        <v>0</v>
      </c>
      <c r="O24" s="34"/>
      <c r="P24" s="32"/>
      <c r="Q24" s="26"/>
      <c r="R24" s="28"/>
      <c r="S24" s="26"/>
      <c r="T24" s="28"/>
    </row>
    <row r="25" spans="1:20" s="10" customFormat="1" ht="15.75" x14ac:dyDescent="0.25">
      <c r="A25" s="31"/>
      <c r="B25" s="74" t="s">
        <v>72</v>
      </c>
      <c r="C25" s="75"/>
      <c r="D25" s="36">
        <v>0</v>
      </c>
      <c r="E25" s="35">
        <v>0</v>
      </c>
      <c r="F25" s="35">
        <v>0</v>
      </c>
      <c r="G25" s="35">
        <f t="shared" si="1"/>
        <v>0</v>
      </c>
      <c r="H25" s="35">
        <v>0</v>
      </c>
      <c r="I25" s="35">
        <f t="shared" si="2"/>
        <v>0</v>
      </c>
      <c r="J25" s="35">
        <v>0</v>
      </c>
      <c r="K25" s="35">
        <f t="shared" si="3"/>
        <v>0</v>
      </c>
      <c r="L25" s="37">
        <v>0</v>
      </c>
      <c r="M25" s="37"/>
      <c r="N25" s="35">
        <f t="shared" si="4"/>
        <v>0</v>
      </c>
      <c r="O25" s="34"/>
      <c r="P25" s="32"/>
      <c r="Q25" s="26"/>
      <c r="R25" s="28"/>
      <c r="S25" s="26"/>
      <c r="T25" s="28"/>
    </row>
    <row r="26" spans="1:20" s="10" customFormat="1" ht="37.5" customHeight="1" x14ac:dyDescent="0.25">
      <c r="A26" s="31"/>
      <c r="B26" s="74" t="s">
        <v>73</v>
      </c>
      <c r="C26" s="75"/>
      <c r="D26" s="36">
        <v>0</v>
      </c>
      <c r="E26" s="35">
        <v>0</v>
      </c>
      <c r="F26" s="35">
        <v>0</v>
      </c>
      <c r="G26" s="35">
        <f t="shared" si="1"/>
        <v>0</v>
      </c>
      <c r="H26" s="35">
        <v>0</v>
      </c>
      <c r="I26" s="35">
        <f t="shared" si="2"/>
        <v>0</v>
      </c>
      <c r="J26" s="35">
        <v>0</v>
      </c>
      <c r="K26" s="35">
        <f t="shared" si="3"/>
        <v>0</v>
      </c>
      <c r="L26" s="37">
        <v>0</v>
      </c>
      <c r="M26" s="37"/>
      <c r="N26" s="35">
        <f t="shared" si="4"/>
        <v>0</v>
      </c>
      <c r="O26" s="34"/>
      <c r="P26" s="32"/>
      <c r="Q26" s="26"/>
      <c r="R26" s="28"/>
      <c r="S26" s="26"/>
      <c r="T26" s="28"/>
    </row>
    <row r="27" spans="1:20" s="10" customFormat="1" ht="15.75" x14ac:dyDescent="0.25">
      <c r="A27" s="31"/>
      <c r="B27" s="74" t="s">
        <v>74</v>
      </c>
      <c r="C27" s="75"/>
      <c r="D27" s="36">
        <v>0</v>
      </c>
      <c r="E27" s="35">
        <v>0</v>
      </c>
      <c r="F27" s="35">
        <v>0</v>
      </c>
      <c r="G27" s="35">
        <f t="shared" si="1"/>
        <v>0</v>
      </c>
      <c r="H27" s="35">
        <v>0</v>
      </c>
      <c r="I27" s="35">
        <f t="shared" si="2"/>
        <v>0</v>
      </c>
      <c r="J27" s="35">
        <v>0</v>
      </c>
      <c r="K27" s="35">
        <f t="shared" si="3"/>
        <v>0</v>
      </c>
      <c r="L27" s="37">
        <v>0</v>
      </c>
      <c r="M27" s="37"/>
      <c r="N27" s="35">
        <f t="shared" si="4"/>
        <v>0</v>
      </c>
      <c r="O27" s="34"/>
      <c r="P27" s="32"/>
      <c r="Q27" s="26"/>
      <c r="R27" s="28"/>
      <c r="S27" s="26"/>
      <c r="T27" s="28"/>
    </row>
    <row r="28" spans="1:20" s="10" customFormat="1" ht="15.75" x14ac:dyDescent="0.25">
      <c r="A28" s="31"/>
      <c r="B28" s="74" t="s">
        <v>75</v>
      </c>
      <c r="C28" s="75"/>
      <c r="D28" s="38" t="s">
        <v>77</v>
      </c>
      <c r="E28" s="35">
        <v>0</v>
      </c>
      <c r="F28" s="35">
        <v>0</v>
      </c>
      <c r="G28" s="35">
        <f t="shared" si="1"/>
        <v>0</v>
      </c>
      <c r="H28" s="35">
        <v>0</v>
      </c>
      <c r="I28" s="35">
        <f t="shared" si="2"/>
        <v>0</v>
      </c>
      <c r="J28" s="35">
        <v>0</v>
      </c>
      <c r="K28" s="35">
        <f t="shared" si="3"/>
        <v>0</v>
      </c>
      <c r="L28" s="37">
        <v>0</v>
      </c>
      <c r="M28" s="37"/>
      <c r="N28" s="35">
        <f t="shared" si="4"/>
        <v>0</v>
      </c>
      <c r="O28" s="34"/>
      <c r="P28" s="39"/>
      <c r="Q28" s="26"/>
      <c r="R28" s="28"/>
      <c r="S28" s="26"/>
      <c r="T28" s="28"/>
    </row>
    <row r="29" spans="1:20" s="10" customFormat="1" ht="15.75" x14ac:dyDescent="0.25">
      <c r="A29" s="31"/>
      <c r="B29" s="74" t="s">
        <v>76</v>
      </c>
      <c r="C29" s="75"/>
      <c r="D29" s="38" t="s">
        <v>77</v>
      </c>
      <c r="E29" s="35">
        <v>0</v>
      </c>
      <c r="F29" s="35">
        <v>0</v>
      </c>
      <c r="G29" s="35">
        <f t="shared" si="1"/>
        <v>0</v>
      </c>
      <c r="H29" s="35">
        <v>0</v>
      </c>
      <c r="I29" s="35">
        <f t="shared" si="2"/>
        <v>0</v>
      </c>
      <c r="J29" s="35">
        <v>0</v>
      </c>
      <c r="K29" s="35">
        <f>D29/$D$17*100</f>
        <v>0</v>
      </c>
      <c r="L29" s="37">
        <v>0</v>
      </c>
      <c r="M29" s="37"/>
      <c r="N29" s="35">
        <f t="shared" si="4"/>
        <v>0</v>
      </c>
      <c r="O29" s="34"/>
      <c r="P29" s="32"/>
      <c r="Q29" s="26"/>
      <c r="R29" s="28"/>
      <c r="S29" s="26"/>
      <c r="T29" s="28"/>
    </row>
    <row r="30" spans="1:20" s="1" customFormat="1" ht="11.25" x14ac:dyDescent="0.25">
      <c r="A30" s="3"/>
      <c r="B30" s="2"/>
      <c r="C30" s="2"/>
      <c r="D30" s="6"/>
      <c r="E30" s="6"/>
      <c r="F30" s="6"/>
      <c r="G30" s="6"/>
      <c r="H30" s="6"/>
      <c r="I30" s="6"/>
      <c r="J30" s="6"/>
      <c r="K30" s="2"/>
      <c r="L30" s="2"/>
      <c r="M30" s="2"/>
      <c r="N30" s="2"/>
      <c r="O30" s="2"/>
      <c r="P30" s="4"/>
      <c r="Q30" s="6"/>
      <c r="R30" s="8"/>
      <c r="S30" s="6"/>
      <c r="T30" s="8"/>
    </row>
    <row r="31" spans="1:20" s="1" customFormat="1" ht="11.25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8"/>
      <c r="S31" s="6"/>
      <c r="T31" s="8"/>
    </row>
  </sheetData>
  <mergeCells count="42">
    <mergeCell ref="J4:J5"/>
    <mergeCell ref="K4:K5"/>
    <mergeCell ref="L4:L5"/>
    <mergeCell ref="N4:N5"/>
    <mergeCell ref="O4:O5"/>
    <mergeCell ref="P4:P5"/>
    <mergeCell ref="P1:T1"/>
    <mergeCell ref="Q4:Q5"/>
    <mergeCell ref="R4:R5"/>
    <mergeCell ref="S4:S5"/>
    <mergeCell ref="T4:T5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20:C20"/>
    <mergeCell ref="A13:D13"/>
    <mergeCell ref="B15:C16"/>
    <mergeCell ref="D15:D16"/>
    <mergeCell ref="E15:J15"/>
    <mergeCell ref="N15:N16"/>
    <mergeCell ref="B17:C17"/>
    <mergeCell ref="B18:C18"/>
    <mergeCell ref="D18:N18"/>
    <mergeCell ref="B19:C19"/>
    <mergeCell ref="K15:K16"/>
    <mergeCell ref="L15:L16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ageMargins left="0.25" right="0.25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ПП 932</vt:lpstr>
      <vt:lpstr>ГКПЗ 2012 анализ</vt:lpstr>
      <vt:lpstr>Лист1</vt:lpstr>
      <vt:lpstr>Лист3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Царегородцева Анастасия Владимировна</dc:creator>
  <cp:lastModifiedBy>Тимошенко Елена Валерьевна</cp:lastModifiedBy>
  <cp:lastPrinted>2012-06-13T11:48:00Z</cp:lastPrinted>
  <dcterms:created xsi:type="dcterms:W3CDTF">2012-06-08T03:13:40Z</dcterms:created>
  <dcterms:modified xsi:type="dcterms:W3CDTF">2013-11-05T02:46:36Z</dcterms:modified>
</cp:coreProperties>
</file>