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00" windowHeight="3780" activeTab="0"/>
  </bookViews>
  <sheets>
    <sheet name="Лист1" sheetId="1" r:id="rId1"/>
    <sheet name="Лист2" sheetId="2" r:id="rId2"/>
    <sheet name="Листы6-11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'Листы6-11'!$7:$9</definedName>
  </definedNames>
  <calcPr fullCalcOnLoad="1"/>
</workbook>
</file>

<file path=xl/sharedStrings.xml><?xml version="1.0" encoding="utf-8"?>
<sst xmlns="http://schemas.openxmlformats.org/spreadsheetml/2006/main" count="512" uniqueCount="200">
  <si>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</si>
  <si>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</si>
  <si>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</si>
  <si>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</si>
  <si>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</si>
  <si>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</si>
  <si>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</si>
  <si>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</si>
  <si>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</si>
  <si>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</si>
  <si>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</si>
  <si>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</si>
  <si>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</si>
  <si>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</si>
  <si>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</si>
  <si>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</si>
  <si>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</si>
  <si>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</si>
  <si>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</si>
  <si>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</si>
  <si>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</si>
  <si>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</si>
  <si>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</si>
  <si>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</si>
  <si>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</si>
  <si>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</si>
  <si>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</si>
  <si>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</si>
  <si>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</si>
  <si>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</si>
  <si>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</si>
  <si>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</si>
  <si>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</si>
  <si>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</si>
  <si>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</si>
  <si>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</si>
  <si>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</si>
  <si>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</si>
  <si>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</si>
  <si>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</si>
  <si>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</si>
  <si>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</si>
  <si>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</si>
  <si>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</si>
  <si>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</si>
  <si>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</si>
  <si>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</si>
  <si>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</si>
  <si>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</si>
  <si>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</si>
  <si>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</si>
  <si>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3.2.</t>
  </si>
  <si>
    <t>тыс. кВт·ч</t>
  </si>
  <si>
    <t>4.</t>
  </si>
  <si>
    <t>Необходимая валовая выручка</t>
  </si>
  <si>
    <t>в том числе: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</si>
  <si>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</si>
  <si>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</si>
  <si>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</si>
  <si>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</si>
  <si>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видам деятельности</t>
  </si>
  <si>
    <t>Среднесписочная численность</t>
  </si>
  <si>
    <t>персонала</t>
  </si>
  <si>
    <t>человек</t>
  </si>
  <si>
    <t>Среднемесячная заработная плата</t>
  </si>
  <si>
    <t>на одного работника</t>
  </si>
  <si>
    <t>на человека</t>
  </si>
  <si>
    <t>Реквизиты отраслевого тарифного</t>
  </si>
  <si>
    <t>соглашения (дата утверждения, срок</t>
  </si>
  <si>
    <t>действия)</t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</si>
  <si>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</si>
  <si>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</si>
  <si>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</si>
  <si>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</si>
  <si>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</si>
  <si>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</si>
  <si>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</si>
  <si>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</si>
  <si>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</si>
  <si>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</si>
  <si>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</si>
  <si>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</si>
  <si>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</si>
  <si>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</si>
  <si>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</si>
  <si>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</si>
  <si>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</si>
  <si>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</si>
  <si>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</si>
  <si>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</si>
  <si>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</si>
  <si>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</si>
  <si>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</si>
  <si>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</si>
  <si>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</si>
  <si>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</si>
  <si>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</si>
  <si>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</si>
  <si>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</si>
  <si>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</si>
  <si>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</si>
  <si>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</si>
  <si>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</si>
  <si>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</si>
  <si>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</si>
  <si>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</si>
  <si>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</si>
  <si>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</si>
  <si>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</si>
  <si>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</si>
  <si>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</si>
  <si>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</si>
  <si>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</si>
  <si>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</si>
  <si>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</si>
  <si>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</si>
  <si>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</si>
  <si>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</si>
  <si>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</si>
  <si>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</si>
  <si>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</si>
  <si>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</si>
  <si>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</si>
  <si>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</si>
  <si>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</si>
  <si>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</si>
  <si>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</si>
  <si>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</si>
  <si>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</si>
  <si>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</si>
  <si>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</si>
  <si>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</si>
  <si>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</si>
  <si>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</si>
  <si>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</si>
  <si>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</si>
  <si>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</si>
  <si>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</si>
  <si>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</si>
  <si>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</si>
  <si>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</si>
  <si>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</si>
  <si>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</si>
  <si>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</si>
  <si>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</si>
  <si>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</si>
  <si>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</si>
  <si>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</si>
  <si>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</si>
  <si>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</si>
  <si>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</si>
  <si>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</si>
  <si>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</si>
  <si>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</si>
  <si>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</si>
  <si>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</si>
  <si>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</si>
  <si>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</si>
  <si>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</si>
  <si>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</si>
  <si>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</si>
  <si>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</si>
  <si>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</si>
  <si>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</si>
  <si>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</si>
  <si>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</si>
  <si>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</si>
  <si>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</si>
  <si>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</si>
  <si>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</si>
  <si>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руб./МВт·ч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</si>
  <si>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</si>
  <si>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</si>
  <si>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</si>
  <si>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</si>
  <si>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</si>
  <si>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</si>
  <si>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</si>
  <si>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</si>
  <si>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</si>
  <si>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потребителям, за исключением</t>
  </si>
  <si>
    <t>ции потерь электрической энергии»</t>
  </si>
  <si>
    <t>электроплитами</t>
  </si>
  <si>
    <t>620144, г. Екатеринбург, ул. Сурикова, д. 48</t>
  </si>
  <si>
    <t>6671250899</t>
  </si>
  <si>
    <t>667101001</t>
  </si>
  <si>
    <t>pressa@eens.ru</t>
  </si>
  <si>
    <t>-</t>
  </si>
  <si>
    <t>Количество точек подключения **</t>
  </si>
  <si>
    <t>** В договорах с сетевыми организациями учитываются точки подключения, учтенные по договорам с потребителями и отраженные в пункте 3 данной таблицы, поэтому в пункте 4 указаны только точки подключения на границах со смежными организациями.</t>
  </si>
  <si>
    <t>620017, г. Екатеринбург, пр. Космонавтов,17 А</t>
  </si>
  <si>
    <t>(343) 215-77-28</t>
  </si>
  <si>
    <t>Мишина Ирина Юрьевна</t>
  </si>
  <si>
    <t>2018</t>
  </si>
  <si>
    <t xml:space="preserve">АО "ЕЭнС" </t>
  </si>
  <si>
    <t xml:space="preserve">Акционерное общество "Екатеринбургэнергосбыт" </t>
  </si>
  <si>
    <t>Акционерное общество "Екатеринбургэнергосбыт"</t>
  </si>
  <si>
    <t>(343) 215-77-08</t>
  </si>
  <si>
    <t>* Базовый период — год, предшествующий расчетному периоду регулирования.
В соответствии с Выпиской из протокола заседания Правления РЭК Свердловской области от 23.12.2016 г. № 39.</t>
  </si>
  <si>
    <t>Отраслевое тарифное соглашение в электроэнергетике Российской Федерации на 2013-2015 годы от 18 марта 2013 года с учетом Соглашения о порядке, условиях и продлении срока действия Отраслевого тарифного соглашения в электроэнергетике Российской Федерации на 2013-2015гг на период до 31.12.2018г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</si>
</sst>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.000"/>
    <numFmt numFmtId="187" formatCode="#,##0.0"/>
    <numFmt numFmtId="188" formatCode="0.0000"/>
    <numFmt numFmtId="189" formatCode="0.000000"/>
    <numFmt numFmtId="190" formatCode="0.0000000"/>
    <numFmt numFmtId="191" formatCode="0.00000000"/>
    <numFmt numFmtId="192" formatCode="0.000000000"/>
    <numFmt numFmtId="193" formatCode="0.00000"/>
    <numFmt numFmtId="194" formatCode="0.0%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9" fontId="4" fillId="0" borderId="0" xfId="0" applyNumberFormat="1" applyFont="1" applyAlignment="1">
      <alignment horizontal="center" vertical="top"/>
    </xf>
    <xf numFmtId="188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9" fillId="0" borderId="0" xfId="42" applyFont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184" fontId="3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184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0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10" fontId="3" fillId="0" borderId="0" xfId="57" applyNumberFormat="1" applyFont="1" applyBorder="1" applyAlignment="1">
      <alignment horizontal="center" vertical="center"/>
    </xf>
    <xf numFmtId="193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ssa@eens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EC3" sqref="EC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6</v>
      </c>
      <c r="BK12" s="26" t="s">
        <v>193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8</v>
      </c>
    </row>
    <row r="13" spans="63:80" s="6" customFormat="1" ht="10.5">
      <c r="BK13" s="24" t="s">
        <v>7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196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 t="s">
        <v>194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ED5" sqref="ED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</row>
    <row r="10" spans="1:123" ht="15.75">
      <c r="A10" s="11" t="s">
        <v>14</v>
      </c>
      <c r="U10" s="28" t="s">
        <v>195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3" ht="15.75">
      <c r="A12" s="11" t="s">
        <v>15</v>
      </c>
      <c r="Z12" s="28" t="s">
        <v>194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15.75">
      <c r="A14" s="11" t="s">
        <v>16</v>
      </c>
      <c r="R14" s="28" t="s">
        <v>183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15.75">
      <c r="A16" s="11" t="s">
        <v>17</v>
      </c>
      <c r="R16" s="28" t="s">
        <v>190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1" t="s">
        <v>18</v>
      </c>
      <c r="F18" s="29" t="s">
        <v>184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9" t="s">
        <v>185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8" t="s">
        <v>192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 ht="15.75">
      <c r="A24" s="11" t="s">
        <v>21</v>
      </c>
      <c r="X24" s="31" t="s">
        <v>186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9" t="s">
        <v>197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30" t="s">
        <v>191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pressa@eens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J17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EH171" sqref="EH171"/>
    </sheetView>
  </sheetViews>
  <sheetFormatPr defaultColWidth="1.12109375" defaultRowHeight="12.75"/>
  <cols>
    <col min="1" max="40" width="1.12109375" style="1" customWidth="1"/>
    <col min="41" max="41" width="3.125" style="1" customWidth="1"/>
    <col min="42" max="56" width="1.12109375" style="18" customWidth="1"/>
    <col min="57" max="57" width="1.12109375" style="1" customWidth="1"/>
    <col min="58" max="64" width="1.12109375" style="18" customWidth="1"/>
    <col min="65" max="65" width="2.00390625" style="18" customWidth="1"/>
    <col min="66" max="69" width="1.12109375" style="18" customWidth="1"/>
    <col min="70" max="70" width="1.75390625" style="18" customWidth="1"/>
    <col min="71" max="76" width="1.12109375" style="18" customWidth="1"/>
    <col min="77" max="77" width="1.625" style="18" customWidth="1"/>
    <col min="78" max="124" width="1.12109375" style="18" customWidth="1"/>
    <col min="125" max="126" width="1.12109375" style="1" customWidth="1"/>
    <col min="127" max="127" width="2.00390625" style="1" customWidth="1"/>
    <col min="128" max="138" width="1.12109375" style="1" customWidth="1"/>
    <col min="139" max="140" width="1.12109375" style="2" customWidth="1"/>
    <col min="141" max="16384" width="1.12109375" style="1" customWidth="1"/>
  </cols>
  <sheetData>
    <row r="1" spans="42:124" s="2" customFormat="1" ht="11.25"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6" t="s">
        <v>70</v>
      </c>
      <c r="DT1" s="16"/>
    </row>
    <row r="2" spans="42:124" s="2" customFormat="1" ht="11.25"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6" t="s">
        <v>11</v>
      </c>
      <c r="DT2" s="16"/>
    </row>
    <row r="3" spans="42:124" s="2" customFormat="1" ht="11.25"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6" t="s">
        <v>12</v>
      </c>
      <c r="DT3" s="16"/>
    </row>
    <row r="5" spans="1:140" s="10" customFormat="1" ht="18.75">
      <c r="A5" s="27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17"/>
      <c r="EI5" s="2"/>
      <c r="EJ5" s="2"/>
    </row>
    <row r="7" spans="1:123" ht="15.75">
      <c r="A7" s="37" t="s">
        <v>25</v>
      </c>
      <c r="B7" s="38"/>
      <c r="C7" s="38"/>
      <c r="D7" s="38"/>
      <c r="E7" s="38"/>
      <c r="F7" s="38"/>
      <c r="G7" s="38"/>
      <c r="H7" s="39"/>
      <c r="I7" s="37" t="s">
        <v>27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9"/>
      <c r="AP7" s="37" t="s">
        <v>28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9"/>
      <c r="BF7" s="40" t="s">
        <v>30</v>
      </c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2"/>
      <c r="CB7" s="40" t="s">
        <v>36</v>
      </c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2"/>
      <c r="CX7" s="40" t="s">
        <v>33</v>
      </c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2"/>
    </row>
    <row r="8" spans="1:123" ht="15.75">
      <c r="A8" s="32" t="s">
        <v>26</v>
      </c>
      <c r="B8" s="33"/>
      <c r="C8" s="33"/>
      <c r="D8" s="33"/>
      <c r="E8" s="33"/>
      <c r="F8" s="33"/>
      <c r="G8" s="33"/>
      <c r="H8" s="34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4"/>
      <c r="AP8" s="32" t="s">
        <v>29</v>
      </c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4"/>
      <c r="BF8" s="43" t="s">
        <v>31</v>
      </c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5"/>
      <c r="CB8" s="43" t="s">
        <v>37</v>
      </c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5"/>
      <c r="CX8" s="43" t="s">
        <v>34</v>
      </c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5"/>
    </row>
    <row r="9" spans="1:123" ht="15.75" customHeight="1">
      <c r="A9" s="46"/>
      <c r="B9" s="23"/>
      <c r="C9" s="23"/>
      <c r="D9" s="23"/>
      <c r="E9" s="23"/>
      <c r="F9" s="23"/>
      <c r="G9" s="23"/>
      <c r="H9" s="47"/>
      <c r="I9" s="46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7"/>
      <c r="AP9" s="46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47"/>
      <c r="BF9" s="48" t="s">
        <v>32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50"/>
      <c r="CB9" s="48" t="s">
        <v>72</v>
      </c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50"/>
      <c r="CX9" s="48" t="s">
        <v>35</v>
      </c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50"/>
    </row>
    <row r="10" spans="1:140" s="13" customFormat="1" ht="15.75">
      <c r="A10" s="60" t="s">
        <v>38</v>
      </c>
      <c r="B10" s="60"/>
      <c r="C10" s="60"/>
      <c r="D10" s="60"/>
      <c r="E10" s="60"/>
      <c r="F10" s="60"/>
      <c r="G10" s="60"/>
      <c r="H10" s="60"/>
      <c r="I10" s="53" t="s">
        <v>73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54">
        <f>BF13+BF84+BF101</f>
        <v>5647473.05358</v>
      </c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>
        <f>CB13+CB84+CB101</f>
        <v>5576800</v>
      </c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>
        <f>CX13+CX84+CX101</f>
        <v>5633254.141734845</v>
      </c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18"/>
      <c r="EI10" s="14"/>
      <c r="EJ10" s="14"/>
    </row>
    <row r="11" spans="1:140" s="13" customFormat="1" ht="15.75">
      <c r="A11" s="55"/>
      <c r="B11" s="55"/>
      <c r="C11" s="55"/>
      <c r="D11" s="55"/>
      <c r="E11" s="55"/>
      <c r="F11" s="55"/>
      <c r="G11" s="55"/>
      <c r="H11" s="55"/>
      <c r="I11" s="51" t="s">
        <v>74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18"/>
      <c r="EI11" s="14"/>
      <c r="EJ11" s="14"/>
    </row>
    <row r="12" spans="1:140" s="13" customFormat="1" ht="15.75">
      <c r="A12" s="55"/>
      <c r="B12" s="55"/>
      <c r="C12" s="55"/>
      <c r="D12" s="55"/>
      <c r="E12" s="55"/>
      <c r="F12" s="55"/>
      <c r="G12" s="55"/>
      <c r="H12" s="55"/>
      <c r="I12" s="51" t="s">
        <v>55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18"/>
      <c r="EI12" s="14"/>
      <c r="EJ12" s="14"/>
    </row>
    <row r="13" spans="1:140" s="13" customFormat="1" ht="15.75">
      <c r="A13" s="55" t="s">
        <v>39</v>
      </c>
      <c r="B13" s="55"/>
      <c r="C13" s="55"/>
      <c r="D13" s="55"/>
      <c r="E13" s="55"/>
      <c r="F13" s="55"/>
      <c r="G13" s="55"/>
      <c r="H13" s="55"/>
      <c r="I13" s="51" t="s">
        <v>75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5" t="s">
        <v>52</v>
      </c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2">
        <f>BF22+BF34+BF45+BF56+BF68+BF76</f>
        <v>1826386.3295799997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>
        <f>CB15</f>
        <v>1896214.3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>
        <f>CX22+CX34+CX45+CX56+CX68+CX76</f>
        <v>1953076.325292372</v>
      </c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18"/>
      <c r="EI13" s="14"/>
      <c r="EJ13" s="14"/>
    </row>
    <row r="14" spans="1:140" s="13" customFormat="1" ht="15.75">
      <c r="A14" s="55"/>
      <c r="B14" s="55"/>
      <c r="C14" s="55"/>
      <c r="D14" s="55"/>
      <c r="E14" s="55"/>
      <c r="F14" s="55"/>
      <c r="G14" s="55"/>
      <c r="H14" s="55"/>
      <c r="I14" s="51" t="s">
        <v>76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18"/>
      <c r="EI14" s="14"/>
      <c r="EJ14" s="14"/>
    </row>
    <row r="15" spans="1:140" s="13" customFormat="1" ht="15.75">
      <c r="A15" s="55" t="s">
        <v>77</v>
      </c>
      <c r="B15" s="55"/>
      <c r="C15" s="55"/>
      <c r="D15" s="55"/>
      <c r="E15" s="55"/>
      <c r="F15" s="55"/>
      <c r="G15" s="55"/>
      <c r="H15" s="55"/>
      <c r="I15" s="51" t="s">
        <v>78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5" t="s">
        <v>52</v>
      </c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2">
        <f>SUM(BF16:CA17)</f>
        <v>1826386.3295800001</v>
      </c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>
        <f>SUM(CB16:CW17)</f>
        <v>1896214.3</v>
      </c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>
        <f>SUM(CX16:DS17)</f>
        <v>1953076.325292372</v>
      </c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18"/>
      <c r="EI15" s="14"/>
      <c r="EJ15" s="14"/>
    </row>
    <row r="16" spans="1:140" s="13" customFormat="1" ht="15.75">
      <c r="A16" s="55"/>
      <c r="B16" s="55"/>
      <c r="C16" s="55"/>
      <c r="D16" s="55"/>
      <c r="E16" s="55"/>
      <c r="F16" s="55"/>
      <c r="G16" s="55"/>
      <c r="H16" s="55"/>
      <c r="I16" s="51" t="s">
        <v>79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5" t="s">
        <v>52</v>
      </c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2">
        <f>BF29+BF40+BF51+BF63+BF71+BF79</f>
        <v>924048.7999099997</v>
      </c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>
        <v>957960.5999999999</v>
      </c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>
        <f>CX29+CX40+CX51+CX63+CX71+CX79</f>
        <v>989563.8325375833</v>
      </c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18"/>
      <c r="EI16" s="14"/>
      <c r="EJ16" s="14"/>
    </row>
    <row r="17" spans="1:140" s="13" customFormat="1" ht="15.75">
      <c r="A17" s="55"/>
      <c r="B17" s="55"/>
      <c r="C17" s="55"/>
      <c r="D17" s="55"/>
      <c r="E17" s="55"/>
      <c r="F17" s="55"/>
      <c r="G17" s="55"/>
      <c r="H17" s="55"/>
      <c r="I17" s="51" t="s">
        <v>80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5" t="s">
        <v>52</v>
      </c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2">
        <f>BF30+BF41+BF52+BF64+BF72+BF80</f>
        <v>902337.5296700003</v>
      </c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>
        <v>938253.7000000002</v>
      </c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>
        <f>CX30+CX41+CX52+CX64+CX72+CX80</f>
        <v>963512.4927547886</v>
      </c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18"/>
      <c r="EI17" s="14"/>
      <c r="EJ17" s="14"/>
    </row>
    <row r="18" spans="1:140" s="13" customFormat="1" ht="15.75">
      <c r="A18" s="55" t="s">
        <v>81</v>
      </c>
      <c r="B18" s="55"/>
      <c r="C18" s="55"/>
      <c r="D18" s="55"/>
      <c r="E18" s="55"/>
      <c r="F18" s="55"/>
      <c r="G18" s="55"/>
      <c r="H18" s="55"/>
      <c r="I18" s="51" t="s">
        <v>82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5" t="s">
        <v>52</v>
      </c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2" t="s">
        <v>187</v>
      </c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36" t="s">
        <v>187</v>
      </c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52" t="s">
        <v>187</v>
      </c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18"/>
      <c r="EI18" s="14"/>
      <c r="EJ18" s="14"/>
    </row>
    <row r="19" spans="1:140" s="13" customFormat="1" ht="15.75">
      <c r="A19" s="55"/>
      <c r="B19" s="55"/>
      <c r="C19" s="55"/>
      <c r="D19" s="55"/>
      <c r="E19" s="55"/>
      <c r="F19" s="55"/>
      <c r="G19" s="55"/>
      <c r="H19" s="55"/>
      <c r="I19" s="51" t="s">
        <v>79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5" t="s">
        <v>52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2" t="s">
        <v>187</v>
      </c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36" t="s">
        <v>187</v>
      </c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52" t="s">
        <v>187</v>
      </c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18"/>
      <c r="EI19" s="14"/>
      <c r="EJ19" s="14"/>
    </row>
    <row r="20" spans="1:140" s="13" customFormat="1" ht="15.75">
      <c r="A20" s="55"/>
      <c r="B20" s="55"/>
      <c r="C20" s="55"/>
      <c r="D20" s="55"/>
      <c r="E20" s="55"/>
      <c r="F20" s="55"/>
      <c r="G20" s="55"/>
      <c r="H20" s="55"/>
      <c r="I20" s="51" t="s">
        <v>80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5" t="s">
        <v>52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2" t="s">
        <v>187</v>
      </c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36" t="s">
        <v>187</v>
      </c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52" t="s">
        <v>187</v>
      </c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18"/>
      <c r="EI20" s="14"/>
      <c r="EJ20" s="14"/>
    </row>
    <row r="21" spans="1:140" s="13" customFormat="1" ht="15.75">
      <c r="A21" s="55"/>
      <c r="B21" s="55"/>
      <c r="C21" s="55"/>
      <c r="D21" s="55"/>
      <c r="E21" s="55"/>
      <c r="F21" s="55"/>
      <c r="G21" s="55"/>
      <c r="H21" s="55"/>
      <c r="I21" s="51" t="s">
        <v>55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36" t="s">
        <v>187</v>
      </c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18"/>
      <c r="EI21" s="14"/>
      <c r="EJ21" s="14"/>
    </row>
    <row r="22" spans="1:140" s="13" customFormat="1" ht="15.75">
      <c r="A22" s="55" t="s">
        <v>83</v>
      </c>
      <c r="B22" s="55"/>
      <c r="C22" s="55"/>
      <c r="D22" s="55"/>
      <c r="E22" s="55"/>
      <c r="F22" s="55"/>
      <c r="G22" s="55"/>
      <c r="H22" s="55"/>
      <c r="I22" s="51" t="s">
        <v>84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5" t="s">
        <v>52</v>
      </c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2">
        <f>BF28</f>
        <v>744316.52171</v>
      </c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36" t="s">
        <v>187</v>
      </c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52">
        <f>CX28</f>
        <v>768178.9773806145</v>
      </c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18"/>
      <c r="EI22" s="14"/>
      <c r="EJ22" s="14"/>
    </row>
    <row r="23" spans="1:140" s="13" customFormat="1" ht="15.75">
      <c r="A23" s="55"/>
      <c r="B23" s="55"/>
      <c r="C23" s="55"/>
      <c r="D23" s="55"/>
      <c r="E23" s="55"/>
      <c r="F23" s="55"/>
      <c r="G23" s="55"/>
      <c r="H23" s="55"/>
      <c r="I23" s="51" t="s">
        <v>85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18"/>
      <c r="EI23" s="14"/>
      <c r="EJ23" s="14"/>
    </row>
    <row r="24" spans="1:140" s="13" customFormat="1" ht="15.75">
      <c r="A24" s="55"/>
      <c r="B24" s="55"/>
      <c r="C24" s="55"/>
      <c r="D24" s="55"/>
      <c r="E24" s="55"/>
      <c r="F24" s="55"/>
      <c r="G24" s="55"/>
      <c r="H24" s="55"/>
      <c r="I24" s="51" t="s">
        <v>86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18"/>
      <c r="EI24" s="14"/>
      <c r="EJ24" s="14"/>
    </row>
    <row r="25" spans="1:140" s="13" customFormat="1" ht="15.75">
      <c r="A25" s="55"/>
      <c r="B25" s="55"/>
      <c r="C25" s="55"/>
      <c r="D25" s="55"/>
      <c r="E25" s="55"/>
      <c r="F25" s="55"/>
      <c r="G25" s="55"/>
      <c r="H25" s="55"/>
      <c r="I25" s="51" t="s">
        <v>87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18"/>
      <c r="EI25" s="14"/>
      <c r="EJ25" s="14"/>
    </row>
    <row r="26" spans="1:140" s="13" customFormat="1" ht="15.75">
      <c r="A26" s="55"/>
      <c r="B26" s="55"/>
      <c r="C26" s="55"/>
      <c r="D26" s="55"/>
      <c r="E26" s="55"/>
      <c r="F26" s="55"/>
      <c r="G26" s="55"/>
      <c r="H26" s="55"/>
      <c r="I26" s="51" t="s">
        <v>88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18"/>
      <c r="EI26" s="14"/>
      <c r="EJ26" s="14"/>
    </row>
    <row r="27" spans="1:140" s="13" customFormat="1" ht="15.75">
      <c r="A27" s="55"/>
      <c r="B27" s="55"/>
      <c r="C27" s="55"/>
      <c r="D27" s="55"/>
      <c r="E27" s="55"/>
      <c r="F27" s="55"/>
      <c r="G27" s="55"/>
      <c r="H27" s="55"/>
      <c r="I27" s="51" t="s">
        <v>89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18"/>
      <c r="EI27" s="14"/>
      <c r="EJ27" s="14"/>
    </row>
    <row r="28" spans="1:140" s="13" customFormat="1" ht="15.75">
      <c r="A28" s="55" t="s">
        <v>24</v>
      </c>
      <c r="B28" s="55"/>
      <c r="C28" s="55"/>
      <c r="D28" s="55"/>
      <c r="E28" s="55"/>
      <c r="F28" s="55"/>
      <c r="G28" s="55"/>
      <c r="H28" s="55"/>
      <c r="I28" s="51" t="s">
        <v>78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5" t="s">
        <v>52</v>
      </c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2">
        <f>SUM(BF29:CA30)</f>
        <v>744316.52171</v>
      </c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36" t="s">
        <v>187</v>
      </c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52">
        <f>SUM(CX29:DS30)</f>
        <v>768178.9773806145</v>
      </c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18"/>
      <c r="EI28" s="14"/>
      <c r="EJ28" s="14"/>
    </row>
    <row r="29" spans="1:140" s="13" customFormat="1" ht="15.75">
      <c r="A29" s="55"/>
      <c r="B29" s="55"/>
      <c r="C29" s="55"/>
      <c r="D29" s="55"/>
      <c r="E29" s="55"/>
      <c r="F29" s="55"/>
      <c r="G29" s="55"/>
      <c r="H29" s="55"/>
      <c r="I29" s="51" t="s">
        <v>79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5" t="s">
        <v>52</v>
      </c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2">
        <v>378014.04513</v>
      </c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36" t="s">
        <v>187</v>
      </c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52">
        <v>387968.2128979075</v>
      </c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18"/>
      <c r="EI29" s="14"/>
      <c r="EJ29" s="14"/>
    </row>
    <row r="30" spans="1:140" s="13" customFormat="1" ht="15.75">
      <c r="A30" s="55"/>
      <c r="B30" s="55"/>
      <c r="C30" s="55"/>
      <c r="D30" s="55"/>
      <c r="E30" s="55"/>
      <c r="F30" s="55"/>
      <c r="G30" s="55"/>
      <c r="H30" s="55"/>
      <c r="I30" s="51" t="s">
        <v>80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5" t="s">
        <v>52</v>
      </c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2">
        <v>366302.47658</v>
      </c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36" t="s">
        <v>187</v>
      </c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52">
        <v>380210.76448270696</v>
      </c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18"/>
      <c r="EI30" s="14"/>
      <c r="EJ30" s="14"/>
    </row>
    <row r="31" spans="1:140" s="13" customFormat="1" ht="15.75">
      <c r="A31" s="55" t="s">
        <v>90</v>
      </c>
      <c r="B31" s="55"/>
      <c r="C31" s="55"/>
      <c r="D31" s="55"/>
      <c r="E31" s="55"/>
      <c r="F31" s="55"/>
      <c r="G31" s="55"/>
      <c r="H31" s="55"/>
      <c r="I31" s="51" t="s">
        <v>82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5" t="s">
        <v>52</v>
      </c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2" t="s">
        <v>187</v>
      </c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36" t="s">
        <v>187</v>
      </c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52" t="s">
        <v>187</v>
      </c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18"/>
      <c r="EI31" s="14"/>
      <c r="EJ31" s="14"/>
    </row>
    <row r="32" spans="1:140" s="13" customFormat="1" ht="15.75">
      <c r="A32" s="55"/>
      <c r="B32" s="55"/>
      <c r="C32" s="55"/>
      <c r="D32" s="55"/>
      <c r="E32" s="55"/>
      <c r="F32" s="55"/>
      <c r="G32" s="55"/>
      <c r="H32" s="55"/>
      <c r="I32" s="51" t="s">
        <v>79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5" t="s">
        <v>52</v>
      </c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2" t="s">
        <v>187</v>
      </c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36" t="s">
        <v>187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52" t="s">
        <v>187</v>
      </c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18"/>
      <c r="EI32" s="14"/>
      <c r="EJ32" s="14"/>
    </row>
    <row r="33" spans="1:140" s="13" customFormat="1" ht="15.75">
      <c r="A33" s="55"/>
      <c r="B33" s="55"/>
      <c r="C33" s="55"/>
      <c r="D33" s="55"/>
      <c r="E33" s="55"/>
      <c r="F33" s="55"/>
      <c r="G33" s="55"/>
      <c r="H33" s="55"/>
      <c r="I33" s="51" t="s">
        <v>80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5" t="s">
        <v>52</v>
      </c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2" t="s">
        <v>187</v>
      </c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36" t="s">
        <v>187</v>
      </c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52" t="s">
        <v>187</v>
      </c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18"/>
      <c r="EI33" s="14"/>
      <c r="EJ33" s="14"/>
    </row>
    <row r="34" spans="1:140" s="13" customFormat="1" ht="15.75">
      <c r="A34" s="55" t="s">
        <v>91</v>
      </c>
      <c r="B34" s="55"/>
      <c r="C34" s="55"/>
      <c r="D34" s="55"/>
      <c r="E34" s="55"/>
      <c r="F34" s="55"/>
      <c r="G34" s="55"/>
      <c r="H34" s="55"/>
      <c r="I34" s="51" t="s">
        <v>84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5" t="s">
        <v>52</v>
      </c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2">
        <f>BF39</f>
        <v>878328.5352596641</v>
      </c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36" t="s">
        <v>187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52">
        <f>CX39</f>
        <v>943472.252339208</v>
      </c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18"/>
      <c r="EI34" s="14"/>
      <c r="EJ34" s="14"/>
    </row>
    <row r="35" spans="1:140" s="13" customFormat="1" ht="15.75">
      <c r="A35" s="55"/>
      <c r="B35" s="55"/>
      <c r="C35" s="55"/>
      <c r="D35" s="55"/>
      <c r="E35" s="55"/>
      <c r="F35" s="55"/>
      <c r="G35" s="55"/>
      <c r="H35" s="55"/>
      <c r="I35" s="51" t="s">
        <v>85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18"/>
      <c r="EI35" s="14"/>
      <c r="EJ35" s="14"/>
    </row>
    <row r="36" spans="1:140" s="13" customFormat="1" ht="15.75">
      <c r="A36" s="55"/>
      <c r="B36" s="55"/>
      <c r="C36" s="55"/>
      <c r="D36" s="55"/>
      <c r="E36" s="55"/>
      <c r="F36" s="55"/>
      <c r="G36" s="55"/>
      <c r="H36" s="55"/>
      <c r="I36" s="51" t="s">
        <v>92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18"/>
      <c r="EI36" s="14"/>
      <c r="EJ36" s="14"/>
    </row>
    <row r="37" spans="1:140" s="13" customFormat="1" ht="15.75">
      <c r="A37" s="55"/>
      <c r="B37" s="55"/>
      <c r="C37" s="55"/>
      <c r="D37" s="55"/>
      <c r="E37" s="55"/>
      <c r="F37" s="55"/>
      <c r="G37" s="55"/>
      <c r="H37" s="55"/>
      <c r="I37" s="51" t="s">
        <v>93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18"/>
      <c r="EI37" s="14"/>
      <c r="EJ37" s="14"/>
    </row>
    <row r="38" spans="1:140" s="13" customFormat="1" ht="15.75">
      <c r="A38" s="55"/>
      <c r="B38" s="55"/>
      <c r="C38" s="55"/>
      <c r="D38" s="55"/>
      <c r="E38" s="55"/>
      <c r="F38" s="55"/>
      <c r="G38" s="55"/>
      <c r="H38" s="55"/>
      <c r="I38" s="51" t="s">
        <v>182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18"/>
      <c r="EI38" s="14"/>
      <c r="EJ38" s="14"/>
    </row>
    <row r="39" spans="1:140" s="13" customFormat="1" ht="15.75">
      <c r="A39" s="55" t="s">
        <v>94</v>
      </c>
      <c r="B39" s="55"/>
      <c r="C39" s="55"/>
      <c r="D39" s="55"/>
      <c r="E39" s="55"/>
      <c r="F39" s="55"/>
      <c r="G39" s="55"/>
      <c r="H39" s="55"/>
      <c r="I39" s="51" t="s">
        <v>78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5" t="s">
        <v>52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2">
        <f>SUM(BF40:CA41)</f>
        <v>878328.5352596641</v>
      </c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36" t="s">
        <v>187</v>
      </c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52">
        <f>SUM(CX40:DS41)</f>
        <v>943472.252339208</v>
      </c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18"/>
      <c r="EI39" s="14"/>
      <c r="EJ39" s="14"/>
    </row>
    <row r="40" spans="1:140" s="13" customFormat="1" ht="15.75">
      <c r="A40" s="55"/>
      <c r="B40" s="55"/>
      <c r="C40" s="55"/>
      <c r="D40" s="55"/>
      <c r="E40" s="55"/>
      <c r="F40" s="55"/>
      <c r="G40" s="55"/>
      <c r="H40" s="55"/>
      <c r="I40" s="51" t="s">
        <v>79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5" t="s">
        <v>52</v>
      </c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2">
        <v>439256.909549322</v>
      </c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36" t="s">
        <v>187</v>
      </c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52">
        <v>471529.2544710309</v>
      </c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18"/>
      <c r="EI40" s="14"/>
      <c r="EJ40" s="14"/>
    </row>
    <row r="41" spans="1:140" s="13" customFormat="1" ht="15.75">
      <c r="A41" s="55"/>
      <c r="B41" s="55"/>
      <c r="C41" s="55"/>
      <c r="D41" s="55"/>
      <c r="E41" s="55"/>
      <c r="F41" s="55"/>
      <c r="G41" s="55"/>
      <c r="H41" s="55"/>
      <c r="I41" s="51" t="s">
        <v>80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5" t="s">
        <v>52</v>
      </c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2">
        <v>439071.625710342</v>
      </c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36" t="s">
        <v>187</v>
      </c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52">
        <v>471942.9978681771</v>
      </c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18"/>
      <c r="EI41" s="14"/>
      <c r="EJ41" s="14"/>
    </row>
    <row r="42" spans="1:140" s="13" customFormat="1" ht="15.75">
      <c r="A42" s="55" t="s">
        <v>95</v>
      </c>
      <c r="B42" s="55"/>
      <c r="C42" s="55"/>
      <c r="D42" s="55"/>
      <c r="E42" s="55"/>
      <c r="F42" s="55"/>
      <c r="G42" s="55"/>
      <c r="H42" s="55"/>
      <c r="I42" s="51" t="s">
        <v>82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5" t="s">
        <v>52</v>
      </c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2" t="s">
        <v>187</v>
      </c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36" t="s">
        <v>187</v>
      </c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52" t="s">
        <v>187</v>
      </c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18"/>
      <c r="EI42" s="14"/>
      <c r="EJ42" s="14"/>
    </row>
    <row r="43" spans="1:140" s="13" customFormat="1" ht="15.75">
      <c r="A43" s="55"/>
      <c r="B43" s="55"/>
      <c r="C43" s="55"/>
      <c r="D43" s="55"/>
      <c r="E43" s="55"/>
      <c r="F43" s="55"/>
      <c r="G43" s="55"/>
      <c r="H43" s="55"/>
      <c r="I43" s="51" t="s">
        <v>79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5" t="s">
        <v>52</v>
      </c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2" t="s">
        <v>187</v>
      </c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36" t="s">
        <v>187</v>
      </c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52" t="s">
        <v>187</v>
      </c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18"/>
      <c r="EI43" s="14"/>
      <c r="EJ43" s="14"/>
    </row>
    <row r="44" spans="1:140" s="13" customFormat="1" ht="15.75">
      <c r="A44" s="55"/>
      <c r="B44" s="55"/>
      <c r="C44" s="55"/>
      <c r="D44" s="55"/>
      <c r="E44" s="55"/>
      <c r="F44" s="55"/>
      <c r="G44" s="55"/>
      <c r="H44" s="55"/>
      <c r="I44" s="51" t="s">
        <v>80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5" t="s">
        <v>52</v>
      </c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2" t="s">
        <v>187</v>
      </c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36" t="s">
        <v>187</v>
      </c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52" t="s">
        <v>187</v>
      </c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18"/>
      <c r="EI44" s="14"/>
      <c r="EJ44" s="14"/>
    </row>
    <row r="45" spans="1:140" s="13" customFormat="1" ht="15.75">
      <c r="A45" s="55" t="s">
        <v>96</v>
      </c>
      <c r="B45" s="55"/>
      <c r="C45" s="55"/>
      <c r="D45" s="55"/>
      <c r="E45" s="55"/>
      <c r="F45" s="55"/>
      <c r="G45" s="55"/>
      <c r="H45" s="55"/>
      <c r="I45" s="51" t="s">
        <v>84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5" t="s">
        <v>52</v>
      </c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2">
        <f>BF50</f>
        <v>0</v>
      </c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36" t="s">
        <v>187</v>
      </c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52">
        <f>CX50</f>
        <v>0</v>
      </c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18"/>
      <c r="EI45" s="14"/>
      <c r="EJ45" s="14"/>
    </row>
    <row r="46" spans="1:140" s="13" customFormat="1" ht="15.75">
      <c r="A46" s="55"/>
      <c r="B46" s="55"/>
      <c r="C46" s="55"/>
      <c r="D46" s="55"/>
      <c r="E46" s="55"/>
      <c r="F46" s="55"/>
      <c r="G46" s="55"/>
      <c r="H46" s="55"/>
      <c r="I46" s="51" t="s">
        <v>85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18"/>
      <c r="EI46" s="14"/>
      <c r="EJ46" s="14"/>
    </row>
    <row r="47" spans="1:140" s="13" customFormat="1" ht="15.75">
      <c r="A47" s="55"/>
      <c r="B47" s="55"/>
      <c r="C47" s="55"/>
      <c r="D47" s="55"/>
      <c r="E47" s="55"/>
      <c r="F47" s="55"/>
      <c r="G47" s="55"/>
      <c r="H47" s="55"/>
      <c r="I47" s="51" t="s">
        <v>92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18"/>
      <c r="EI47" s="14"/>
      <c r="EJ47" s="14"/>
    </row>
    <row r="48" spans="1:140" s="13" customFormat="1" ht="15.75">
      <c r="A48" s="55"/>
      <c r="B48" s="55"/>
      <c r="C48" s="55"/>
      <c r="D48" s="55"/>
      <c r="E48" s="55"/>
      <c r="F48" s="55"/>
      <c r="G48" s="55"/>
      <c r="H48" s="55"/>
      <c r="I48" s="51" t="s">
        <v>97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18"/>
      <c r="EI48" s="14"/>
      <c r="EJ48" s="14"/>
    </row>
    <row r="49" spans="1:140" s="13" customFormat="1" ht="15.75">
      <c r="A49" s="55"/>
      <c r="B49" s="55"/>
      <c r="C49" s="55"/>
      <c r="D49" s="55"/>
      <c r="E49" s="55"/>
      <c r="F49" s="55"/>
      <c r="G49" s="55"/>
      <c r="H49" s="55"/>
      <c r="I49" s="51" t="s">
        <v>98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18"/>
      <c r="EI49" s="14"/>
      <c r="EJ49" s="14"/>
    </row>
    <row r="50" spans="1:140" s="13" customFormat="1" ht="15.75">
      <c r="A50" s="55" t="s">
        <v>99</v>
      </c>
      <c r="B50" s="55"/>
      <c r="C50" s="55"/>
      <c r="D50" s="55"/>
      <c r="E50" s="55"/>
      <c r="F50" s="55"/>
      <c r="G50" s="55"/>
      <c r="H50" s="55"/>
      <c r="I50" s="51" t="s">
        <v>78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5" t="s">
        <v>52</v>
      </c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2">
        <f>SUM(BF51:CA52)</f>
        <v>0</v>
      </c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36" t="s">
        <v>187</v>
      </c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52">
        <f>SUM(CX51:DS52)</f>
        <v>0</v>
      </c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18"/>
      <c r="EI50" s="14"/>
      <c r="EJ50" s="14"/>
    </row>
    <row r="51" spans="1:140" s="13" customFormat="1" ht="15.75">
      <c r="A51" s="55"/>
      <c r="B51" s="55"/>
      <c r="C51" s="55"/>
      <c r="D51" s="55"/>
      <c r="E51" s="55"/>
      <c r="F51" s="55"/>
      <c r="G51" s="55"/>
      <c r="H51" s="55"/>
      <c r="I51" s="51" t="s">
        <v>79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5" t="s">
        <v>52</v>
      </c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2">
        <v>0</v>
      </c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36" t="s">
        <v>187</v>
      </c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52">
        <v>0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18"/>
      <c r="EI51" s="14"/>
      <c r="EJ51" s="14"/>
    </row>
    <row r="52" spans="1:140" s="13" customFormat="1" ht="15.75">
      <c r="A52" s="55"/>
      <c r="B52" s="55"/>
      <c r="C52" s="55"/>
      <c r="D52" s="55"/>
      <c r="E52" s="55"/>
      <c r="F52" s="55"/>
      <c r="G52" s="55"/>
      <c r="H52" s="55"/>
      <c r="I52" s="51" t="s">
        <v>80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5" t="s">
        <v>52</v>
      </c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2">
        <v>0</v>
      </c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36" t="s">
        <v>187</v>
      </c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52">
        <v>0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18"/>
      <c r="EI52" s="14"/>
      <c r="EJ52" s="14"/>
    </row>
    <row r="53" spans="1:140" s="13" customFormat="1" ht="15.75">
      <c r="A53" s="55" t="s">
        <v>100</v>
      </c>
      <c r="B53" s="55"/>
      <c r="C53" s="55"/>
      <c r="D53" s="55"/>
      <c r="E53" s="55"/>
      <c r="F53" s="55"/>
      <c r="G53" s="55"/>
      <c r="H53" s="55"/>
      <c r="I53" s="51" t="s">
        <v>82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5" t="s">
        <v>52</v>
      </c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2" t="s">
        <v>187</v>
      </c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36" t="s">
        <v>187</v>
      </c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52" t="s">
        <v>187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18"/>
      <c r="EI53" s="14"/>
      <c r="EJ53" s="14"/>
    </row>
    <row r="54" spans="1:140" s="13" customFormat="1" ht="15.75">
      <c r="A54" s="55"/>
      <c r="B54" s="55"/>
      <c r="C54" s="55"/>
      <c r="D54" s="55"/>
      <c r="E54" s="55"/>
      <c r="F54" s="55"/>
      <c r="G54" s="55"/>
      <c r="H54" s="55"/>
      <c r="I54" s="51" t="s">
        <v>79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5" t="s">
        <v>52</v>
      </c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2" t="s">
        <v>187</v>
      </c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36" t="s">
        <v>187</v>
      </c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52" t="s">
        <v>187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18"/>
      <c r="EI54" s="14"/>
      <c r="EJ54" s="14"/>
    </row>
    <row r="55" spans="1:140" s="13" customFormat="1" ht="15.75">
      <c r="A55" s="55"/>
      <c r="B55" s="55"/>
      <c r="C55" s="55"/>
      <c r="D55" s="55"/>
      <c r="E55" s="55"/>
      <c r="F55" s="55"/>
      <c r="G55" s="55"/>
      <c r="H55" s="55"/>
      <c r="I55" s="51" t="s">
        <v>80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5" t="s">
        <v>52</v>
      </c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2" t="s">
        <v>187</v>
      </c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36" t="s">
        <v>187</v>
      </c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52" t="s">
        <v>187</v>
      </c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18"/>
      <c r="EI55" s="14"/>
      <c r="EJ55" s="14"/>
    </row>
    <row r="56" spans="1:140" s="13" customFormat="1" ht="15.75">
      <c r="A56" s="55" t="s">
        <v>101</v>
      </c>
      <c r="B56" s="55"/>
      <c r="C56" s="55"/>
      <c r="D56" s="55"/>
      <c r="E56" s="55"/>
      <c r="F56" s="55"/>
      <c r="G56" s="55"/>
      <c r="H56" s="55"/>
      <c r="I56" s="51" t="s">
        <v>84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5" t="s">
        <v>52</v>
      </c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2">
        <f>BF62</f>
        <v>2897.7339203358697</v>
      </c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36" t="s">
        <v>187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52">
        <f>CX62</f>
        <v>3052.3944182158966</v>
      </c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18"/>
      <c r="EI56" s="14"/>
      <c r="EJ56" s="14"/>
    </row>
    <row r="57" spans="1:140" s="13" customFormat="1" ht="15.75">
      <c r="A57" s="55"/>
      <c r="B57" s="55"/>
      <c r="C57" s="55"/>
      <c r="D57" s="55"/>
      <c r="E57" s="55"/>
      <c r="F57" s="55"/>
      <c r="G57" s="55"/>
      <c r="H57" s="55"/>
      <c r="I57" s="51" t="s">
        <v>85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18"/>
      <c r="EI57" s="14"/>
      <c r="EJ57" s="14"/>
    </row>
    <row r="58" spans="1:140" s="13" customFormat="1" ht="15.75">
      <c r="A58" s="55"/>
      <c r="B58" s="55"/>
      <c r="C58" s="55"/>
      <c r="D58" s="55"/>
      <c r="E58" s="55"/>
      <c r="F58" s="55"/>
      <c r="G58" s="55"/>
      <c r="H58" s="55"/>
      <c r="I58" s="51" t="s">
        <v>92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18"/>
      <c r="EI58" s="14"/>
      <c r="EJ58" s="14"/>
    </row>
    <row r="59" spans="1:140" s="13" customFormat="1" ht="15.75">
      <c r="A59" s="55"/>
      <c r="B59" s="55"/>
      <c r="C59" s="55"/>
      <c r="D59" s="55"/>
      <c r="E59" s="55"/>
      <c r="F59" s="55"/>
      <c r="G59" s="55"/>
      <c r="H59" s="55"/>
      <c r="I59" s="51" t="s">
        <v>87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18"/>
      <c r="EI59" s="14"/>
      <c r="EJ59" s="14"/>
    </row>
    <row r="60" spans="1:140" s="13" customFormat="1" ht="15.75">
      <c r="A60" s="55"/>
      <c r="B60" s="55"/>
      <c r="C60" s="55"/>
      <c r="D60" s="55"/>
      <c r="E60" s="55"/>
      <c r="F60" s="55"/>
      <c r="G60" s="55"/>
      <c r="H60" s="55"/>
      <c r="I60" s="51" t="s">
        <v>102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18"/>
      <c r="EI60" s="14"/>
      <c r="EJ60" s="14"/>
    </row>
    <row r="61" spans="1:140" s="13" customFormat="1" ht="15.75">
      <c r="A61" s="55"/>
      <c r="B61" s="55"/>
      <c r="C61" s="55"/>
      <c r="D61" s="55"/>
      <c r="E61" s="55"/>
      <c r="F61" s="55"/>
      <c r="G61" s="55"/>
      <c r="H61" s="55"/>
      <c r="I61" s="51" t="s">
        <v>89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18"/>
      <c r="EI61" s="14"/>
      <c r="EJ61" s="14"/>
    </row>
    <row r="62" spans="1:140" s="13" customFormat="1" ht="15.75">
      <c r="A62" s="55" t="s">
        <v>103</v>
      </c>
      <c r="B62" s="55"/>
      <c r="C62" s="55"/>
      <c r="D62" s="55"/>
      <c r="E62" s="55"/>
      <c r="F62" s="55"/>
      <c r="G62" s="55"/>
      <c r="H62" s="55"/>
      <c r="I62" s="51" t="s">
        <v>78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5" t="s">
        <v>52</v>
      </c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2">
        <f>SUM(BF63:CA64)</f>
        <v>2897.7339203358697</v>
      </c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36" t="s">
        <v>187</v>
      </c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52">
        <f>SUM(CX63:DS64)</f>
        <v>3052.3944182158966</v>
      </c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18"/>
      <c r="EI62" s="14"/>
      <c r="EJ62" s="14"/>
    </row>
    <row r="63" spans="1:140" s="13" customFormat="1" ht="15.75">
      <c r="A63" s="55"/>
      <c r="B63" s="55"/>
      <c r="C63" s="55"/>
      <c r="D63" s="55"/>
      <c r="E63" s="55"/>
      <c r="F63" s="55"/>
      <c r="G63" s="55"/>
      <c r="H63" s="55"/>
      <c r="I63" s="51" t="s">
        <v>79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5" t="s">
        <v>52</v>
      </c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2">
        <v>1472.24091067765</v>
      </c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36" t="s">
        <v>187</v>
      </c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52">
        <v>1550.81869542414</v>
      </c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18"/>
      <c r="EI63" s="14"/>
      <c r="EJ63" s="14"/>
    </row>
    <row r="64" spans="1:140" s="13" customFormat="1" ht="15.75">
      <c r="A64" s="55"/>
      <c r="B64" s="55"/>
      <c r="C64" s="55"/>
      <c r="D64" s="55"/>
      <c r="E64" s="55"/>
      <c r="F64" s="55"/>
      <c r="G64" s="55"/>
      <c r="H64" s="55"/>
      <c r="I64" s="51" t="s">
        <v>80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5" t="s">
        <v>52</v>
      </c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2">
        <v>1425.49300965822</v>
      </c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36" t="s">
        <v>187</v>
      </c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52">
        <v>1501.5757227917566</v>
      </c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18"/>
      <c r="EI64" s="14"/>
      <c r="EJ64" s="14"/>
    </row>
    <row r="65" spans="1:140" s="13" customFormat="1" ht="15.75">
      <c r="A65" s="55" t="s">
        <v>104</v>
      </c>
      <c r="B65" s="55"/>
      <c r="C65" s="55"/>
      <c r="D65" s="55"/>
      <c r="E65" s="55"/>
      <c r="F65" s="55"/>
      <c r="G65" s="55"/>
      <c r="H65" s="55"/>
      <c r="I65" s="51" t="s">
        <v>82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5" t="s">
        <v>52</v>
      </c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2" t="s">
        <v>187</v>
      </c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36" t="s">
        <v>187</v>
      </c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52" t="s">
        <v>187</v>
      </c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18"/>
      <c r="EI65" s="14"/>
      <c r="EJ65" s="14"/>
    </row>
    <row r="66" spans="1:140" s="13" customFormat="1" ht="15.75">
      <c r="A66" s="55"/>
      <c r="B66" s="55"/>
      <c r="C66" s="55"/>
      <c r="D66" s="55"/>
      <c r="E66" s="55"/>
      <c r="F66" s="55"/>
      <c r="G66" s="55"/>
      <c r="H66" s="55"/>
      <c r="I66" s="51" t="s">
        <v>79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5" t="s">
        <v>52</v>
      </c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2" t="s">
        <v>187</v>
      </c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36" t="s">
        <v>187</v>
      </c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52" t="s">
        <v>187</v>
      </c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18"/>
      <c r="EI66" s="14"/>
      <c r="EJ66" s="14"/>
    </row>
    <row r="67" spans="1:140" s="13" customFormat="1" ht="15.75">
      <c r="A67" s="55"/>
      <c r="B67" s="55"/>
      <c r="C67" s="55"/>
      <c r="D67" s="55"/>
      <c r="E67" s="55"/>
      <c r="F67" s="55"/>
      <c r="G67" s="55"/>
      <c r="H67" s="55"/>
      <c r="I67" s="51" t="s">
        <v>80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5" t="s">
        <v>52</v>
      </c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2" t="s">
        <v>187</v>
      </c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36" t="s">
        <v>187</v>
      </c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52" t="s">
        <v>187</v>
      </c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18"/>
      <c r="EI67" s="14"/>
      <c r="EJ67" s="14"/>
    </row>
    <row r="68" spans="1:140" s="13" customFormat="1" ht="15.75">
      <c r="A68" s="55" t="s">
        <v>105</v>
      </c>
      <c r="B68" s="55"/>
      <c r="C68" s="55"/>
      <c r="D68" s="55"/>
      <c r="E68" s="55"/>
      <c r="F68" s="55"/>
      <c r="G68" s="55"/>
      <c r="H68" s="55"/>
      <c r="I68" s="51" t="s">
        <v>106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5" t="s">
        <v>52</v>
      </c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2">
        <f>BF70</f>
        <v>68487.79714000001</v>
      </c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36" t="s">
        <v>187</v>
      </c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52">
        <f>CX70</f>
        <v>87972.28431825877</v>
      </c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18"/>
      <c r="EI68" s="14"/>
      <c r="EJ68" s="14"/>
    </row>
    <row r="69" spans="1:140" s="13" customFormat="1" ht="15.75">
      <c r="A69" s="55"/>
      <c r="B69" s="55"/>
      <c r="C69" s="55"/>
      <c r="D69" s="55"/>
      <c r="E69" s="55"/>
      <c r="F69" s="55"/>
      <c r="G69" s="55"/>
      <c r="H69" s="55"/>
      <c r="I69" s="51" t="s">
        <v>107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18"/>
      <c r="EI69" s="14"/>
      <c r="EJ69" s="14"/>
    </row>
    <row r="70" spans="1:140" s="13" customFormat="1" ht="15.75">
      <c r="A70" s="55" t="s">
        <v>108</v>
      </c>
      <c r="B70" s="55"/>
      <c r="C70" s="55"/>
      <c r="D70" s="55"/>
      <c r="E70" s="55"/>
      <c r="F70" s="55"/>
      <c r="G70" s="55"/>
      <c r="H70" s="55"/>
      <c r="I70" s="51" t="s">
        <v>78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5" t="s">
        <v>52</v>
      </c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2">
        <f>SUM(BF71:CA72)</f>
        <v>68487.79714000001</v>
      </c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36" t="s">
        <v>187</v>
      </c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52">
        <f>SUM(CX71:DS72)</f>
        <v>87972.28431825877</v>
      </c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18"/>
      <c r="EI70" s="14"/>
      <c r="EJ70" s="14"/>
    </row>
    <row r="71" spans="1:140" s="13" customFormat="1" ht="15.75">
      <c r="A71" s="55"/>
      <c r="B71" s="55"/>
      <c r="C71" s="55"/>
      <c r="D71" s="55"/>
      <c r="E71" s="55"/>
      <c r="F71" s="55"/>
      <c r="G71" s="55"/>
      <c r="H71" s="55"/>
      <c r="I71" s="51" t="s">
        <v>79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5" t="s">
        <v>52</v>
      </c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2">
        <v>35328.4605</v>
      </c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36" t="s">
        <v>187</v>
      </c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52">
        <v>48206.57034017547</v>
      </c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18"/>
      <c r="EI71" s="14"/>
      <c r="EJ71" s="14"/>
    </row>
    <row r="72" spans="1:140" s="13" customFormat="1" ht="15.75">
      <c r="A72" s="55"/>
      <c r="B72" s="55"/>
      <c r="C72" s="55"/>
      <c r="D72" s="55"/>
      <c r="E72" s="55"/>
      <c r="F72" s="55"/>
      <c r="G72" s="55"/>
      <c r="H72" s="55"/>
      <c r="I72" s="51" t="s">
        <v>80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5" t="s">
        <v>52</v>
      </c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2">
        <v>33159.33664</v>
      </c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36" t="s">
        <v>187</v>
      </c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52">
        <v>39765.713978083295</v>
      </c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18"/>
      <c r="EI72" s="14"/>
      <c r="EJ72" s="14"/>
    </row>
    <row r="73" spans="1:140" s="13" customFormat="1" ht="15.75">
      <c r="A73" s="55" t="s">
        <v>109</v>
      </c>
      <c r="B73" s="55"/>
      <c r="C73" s="55"/>
      <c r="D73" s="55"/>
      <c r="E73" s="55"/>
      <c r="F73" s="55"/>
      <c r="G73" s="55"/>
      <c r="H73" s="55"/>
      <c r="I73" s="51" t="s">
        <v>82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5" t="s">
        <v>52</v>
      </c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2" t="s">
        <v>187</v>
      </c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36" t="s">
        <v>187</v>
      </c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52" t="s">
        <v>187</v>
      </c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18"/>
      <c r="EI73" s="14"/>
      <c r="EJ73" s="14"/>
    </row>
    <row r="74" spans="1:140" s="13" customFormat="1" ht="15.75">
      <c r="A74" s="55"/>
      <c r="B74" s="55"/>
      <c r="C74" s="55"/>
      <c r="D74" s="55"/>
      <c r="E74" s="55"/>
      <c r="F74" s="55"/>
      <c r="G74" s="55"/>
      <c r="H74" s="55"/>
      <c r="I74" s="51" t="s">
        <v>79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5" t="s">
        <v>52</v>
      </c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2" t="s">
        <v>187</v>
      </c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36" t="s">
        <v>187</v>
      </c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52" t="s">
        <v>187</v>
      </c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18"/>
      <c r="EI74" s="14"/>
      <c r="EJ74" s="14"/>
    </row>
    <row r="75" spans="1:140" s="13" customFormat="1" ht="15.75">
      <c r="A75" s="55"/>
      <c r="B75" s="55"/>
      <c r="C75" s="55"/>
      <c r="D75" s="55"/>
      <c r="E75" s="55"/>
      <c r="F75" s="55"/>
      <c r="G75" s="55"/>
      <c r="H75" s="55"/>
      <c r="I75" s="51" t="s">
        <v>80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5" t="s">
        <v>52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2" t="s">
        <v>187</v>
      </c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36" t="s">
        <v>187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52" t="s">
        <v>187</v>
      </c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18"/>
      <c r="EI75" s="14"/>
      <c r="EJ75" s="14"/>
    </row>
    <row r="76" spans="1:140" s="13" customFormat="1" ht="15.75">
      <c r="A76" s="55" t="s">
        <v>110</v>
      </c>
      <c r="B76" s="55"/>
      <c r="C76" s="55"/>
      <c r="D76" s="55"/>
      <c r="E76" s="55"/>
      <c r="F76" s="55"/>
      <c r="G76" s="55"/>
      <c r="H76" s="55"/>
      <c r="I76" s="51" t="s">
        <v>111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5" t="s">
        <v>52</v>
      </c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2">
        <f>BF78</f>
        <v>132355.74155</v>
      </c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36" t="s">
        <v>187</v>
      </c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52">
        <f>CX78</f>
        <v>150400.4168360748</v>
      </c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18"/>
      <c r="EI76" s="14"/>
      <c r="EJ76" s="14"/>
    </row>
    <row r="77" spans="1:140" s="13" customFormat="1" ht="15.75">
      <c r="A77" s="55"/>
      <c r="B77" s="55"/>
      <c r="C77" s="55"/>
      <c r="D77" s="55"/>
      <c r="E77" s="55"/>
      <c r="F77" s="55"/>
      <c r="G77" s="55"/>
      <c r="H77" s="55"/>
      <c r="I77" s="51" t="s">
        <v>112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18"/>
      <c r="EI77" s="14"/>
      <c r="EJ77" s="14"/>
    </row>
    <row r="78" spans="1:140" s="13" customFormat="1" ht="15.75">
      <c r="A78" s="55" t="s">
        <v>113</v>
      </c>
      <c r="B78" s="55"/>
      <c r="C78" s="55"/>
      <c r="D78" s="55"/>
      <c r="E78" s="55"/>
      <c r="F78" s="55"/>
      <c r="G78" s="55"/>
      <c r="H78" s="55"/>
      <c r="I78" s="51" t="s">
        <v>78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5" t="s">
        <v>52</v>
      </c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2">
        <f>SUM(BF79:CA80)</f>
        <v>132355.74155</v>
      </c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36" t="s">
        <v>187</v>
      </c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52">
        <f>SUM(CX79:DS80)</f>
        <v>150400.4168360748</v>
      </c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18"/>
      <c r="EI78" s="14"/>
      <c r="EJ78" s="14"/>
    </row>
    <row r="79" spans="1:140" s="13" customFormat="1" ht="15.75">
      <c r="A79" s="55"/>
      <c r="B79" s="55"/>
      <c r="C79" s="55"/>
      <c r="D79" s="55"/>
      <c r="E79" s="55"/>
      <c r="F79" s="55"/>
      <c r="G79" s="55"/>
      <c r="H79" s="55"/>
      <c r="I79" s="51" t="s">
        <v>79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5" t="s">
        <v>52</v>
      </c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2">
        <v>69977.14382</v>
      </c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 t="s">
        <v>187</v>
      </c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>
        <v>80308.97613304523</v>
      </c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18"/>
      <c r="EI79" s="14"/>
      <c r="EJ79" s="14"/>
    </row>
    <row r="80" spans="1:140" s="13" customFormat="1" ht="15.75">
      <c r="A80" s="55"/>
      <c r="B80" s="55"/>
      <c r="C80" s="55"/>
      <c r="D80" s="55"/>
      <c r="E80" s="55"/>
      <c r="F80" s="55"/>
      <c r="G80" s="55"/>
      <c r="H80" s="55"/>
      <c r="I80" s="51" t="s">
        <v>80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5" t="s">
        <v>52</v>
      </c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2">
        <v>62378.59773</v>
      </c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 t="s">
        <v>187</v>
      </c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>
        <v>70091.44070302957</v>
      </c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18"/>
      <c r="EI80" s="14"/>
      <c r="EJ80" s="14"/>
    </row>
    <row r="81" spans="1:140" s="13" customFormat="1" ht="15.75">
      <c r="A81" s="55" t="s">
        <v>114</v>
      </c>
      <c r="B81" s="55"/>
      <c r="C81" s="55"/>
      <c r="D81" s="55"/>
      <c r="E81" s="55"/>
      <c r="F81" s="55"/>
      <c r="G81" s="55"/>
      <c r="H81" s="55"/>
      <c r="I81" s="51" t="s">
        <v>82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5" t="s">
        <v>52</v>
      </c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2" t="s">
        <v>187</v>
      </c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36" t="s">
        <v>187</v>
      </c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52" t="s">
        <v>187</v>
      </c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18"/>
      <c r="EI81" s="14"/>
      <c r="EJ81" s="14"/>
    </row>
    <row r="82" spans="1:140" s="13" customFormat="1" ht="15.75">
      <c r="A82" s="55"/>
      <c r="B82" s="55"/>
      <c r="C82" s="55"/>
      <c r="D82" s="55"/>
      <c r="E82" s="55"/>
      <c r="F82" s="55"/>
      <c r="G82" s="55"/>
      <c r="H82" s="55"/>
      <c r="I82" s="51" t="s">
        <v>79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5" t="s">
        <v>52</v>
      </c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2" t="s">
        <v>187</v>
      </c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36" t="s">
        <v>187</v>
      </c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52" t="s">
        <v>187</v>
      </c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18"/>
      <c r="EI82" s="14"/>
      <c r="EJ82" s="14"/>
    </row>
    <row r="83" spans="1:140" s="13" customFormat="1" ht="15.75">
      <c r="A83" s="55"/>
      <c r="B83" s="55"/>
      <c r="C83" s="55"/>
      <c r="D83" s="55"/>
      <c r="E83" s="55"/>
      <c r="F83" s="55"/>
      <c r="G83" s="55"/>
      <c r="H83" s="55"/>
      <c r="I83" s="51" t="s">
        <v>80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5" t="s">
        <v>52</v>
      </c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2" t="s">
        <v>187</v>
      </c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36" t="s">
        <v>187</v>
      </c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52" t="s">
        <v>187</v>
      </c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18"/>
      <c r="EI83" s="14"/>
      <c r="EJ83" s="14"/>
    </row>
    <row r="84" spans="1:140" s="13" customFormat="1" ht="15.75">
      <c r="A84" s="55" t="s">
        <v>41</v>
      </c>
      <c r="B84" s="55"/>
      <c r="C84" s="55"/>
      <c r="D84" s="55"/>
      <c r="E84" s="55"/>
      <c r="F84" s="55"/>
      <c r="G84" s="55"/>
      <c r="H84" s="55"/>
      <c r="I84" s="51" t="s">
        <v>180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5" t="s">
        <v>52</v>
      </c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2">
        <f>BF89+BF92+BF95+BF98</f>
        <v>3186362.8370000003</v>
      </c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>
        <f>CB89+CB92+CB95+CB98</f>
        <v>3052390.29638849</v>
      </c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>
        <f>CX89+CX92+CX95+CX98</f>
        <v>3045442.452362206</v>
      </c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18"/>
      <c r="EI84" s="14"/>
      <c r="EJ84" s="14"/>
    </row>
    <row r="85" spans="1:140" s="13" customFormat="1" ht="15.75">
      <c r="A85" s="55"/>
      <c r="B85" s="55"/>
      <c r="C85" s="55"/>
      <c r="D85" s="55"/>
      <c r="E85" s="55"/>
      <c r="F85" s="55"/>
      <c r="G85" s="55"/>
      <c r="H85" s="55"/>
      <c r="I85" s="51" t="s">
        <v>115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18"/>
      <c r="EI85" s="14"/>
      <c r="EJ85" s="14"/>
    </row>
    <row r="86" spans="1:140" s="13" customFormat="1" ht="15.75">
      <c r="A86" s="55"/>
      <c r="B86" s="55"/>
      <c r="C86" s="55"/>
      <c r="D86" s="55"/>
      <c r="E86" s="55"/>
      <c r="F86" s="55"/>
      <c r="G86" s="55"/>
      <c r="H86" s="55"/>
      <c r="I86" s="51" t="s">
        <v>75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18"/>
      <c r="EI86" s="14"/>
      <c r="EJ86" s="14"/>
    </row>
    <row r="87" spans="1:140" s="13" customFormat="1" ht="15.75">
      <c r="A87" s="55"/>
      <c r="B87" s="55"/>
      <c r="C87" s="55"/>
      <c r="D87" s="55"/>
      <c r="E87" s="55"/>
      <c r="F87" s="55"/>
      <c r="G87" s="55"/>
      <c r="H87" s="55"/>
      <c r="I87" s="51" t="s">
        <v>116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18"/>
      <c r="EI87" s="14"/>
      <c r="EJ87" s="14"/>
    </row>
    <row r="88" spans="1:140" s="13" customFormat="1" ht="15.75">
      <c r="A88" s="55"/>
      <c r="B88" s="55"/>
      <c r="C88" s="55"/>
      <c r="D88" s="55"/>
      <c r="E88" s="55"/>
      <c r="F88" s="55"/>
      <c r="G88" s="55"/>
      <c r="H88" s="55"/>
      <c r="I88" s="51" t="s">
        <v>117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18"/>
      <c r="EI88" s="14"/>
      <c r="EJ88" s="14"/>
    </row>
    <row r="89" spans="1:140" s="13" customFormat="1" ht="15.75">
      <c r="A89" s="55"/>
      <c r="B89" s="55"/>
      <c r="C89" s="55"/>
      <c r="D89" s="55"/>
      <c r="E89" s="55"/>
      <c r="F89" s="55"/>
      <c r="G89" s="55"/>
      <c r="H89" s="55"/>
      <c r="I89" s="51" t="s">
        <v>118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5" t="s">
        <v>52</v>
      </c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2">
        <f>SUM(BF90:CA91)</f>
        <v>727935.932</v>
      </c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>
        <f>SUM(CB90:CW91)</f>
        <v>702425.7454889099</v>
      </c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>
        <f>SUM(CX90:DS91)</f>
        <v>729077.3361624447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18"/>
      <c r="EI89" s="14"/>
      <c r="EJ89" s="14"/>
    </row>
    <row r="90" spans="1:140" s="13" customFormat="1" ht="15.75">
      <c r="A90" s="55"/>
      <c r="B90" s="55"/>
      <c r="C90" s="55"/>
      <c r="D90" s="55"/>
      <c r="E90" s="55"/>
      <c r="F90" s="55"/>
      <c r="G90" s="55"/>
      <c r="H90" s="55"/>
      <c r="I90" s="51" t="s">
        <v>79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5" t="s">
        <v>52</v>
      </c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2">
        <v>363858.683</v>
      </c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>
        <v>348247.34499702096</v>
      </c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>
        <v>364881.05839010817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18"/>
      <c r="EI90" s="14"/>
      <c r="EJ90" s="14"/>
    </row>
    <row r="91" spans="1:140" s="13" customFormat="1" ht="15.75">
      <c r="A91" s="55"/>
      <c r="B91" s="55"/>
      <c r="C91" s="55"/>
      <c r="D91" s="55"/>
      <c r="E91" s="55"/>
      <c r="F91" s="55"/>
      <c r="G91" s="55"/>
      <c r="H91" s="55"/>
      <c r="I91" s="51" t="s">
        <v>80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5" t="s">
        <v>52</v>
      </c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2">
        <v>364077.249</v>
      </c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>
        <v>354178.4004918889</v>
      </c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>
        <v>364196.27777233656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18"/>
      <c r="EI91" s="14"/>
      <c r="EJ91" s="14"/>
    </row>
    <row r="92" spans="1:140" s="13" customFormat="1" ht="15.75">
      <c r="A92" s="55"/>
      <c r="B92" s="55"/>
      <c r="C92" s="55"/>
      <c r="D92" s="55"/>
      <c r="E92" s="55"/>
      <c r="F92" s="55"/>
      <c r="G92" s="55"/>
      <c r="H92" s="55"/>
      <c r="I92" s="51" t="s">
        <v>119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5" t="s">
        <v>52</v>
      </c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2">
        <f>SUM(BF93:CA94)</f>
        <v>936789.851</v>
      </c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>
        <f>SUM(CB93:CW94)</f>
        <v>933304.92458011</v>
      </c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>
        <f>SUM(CX93:DS94)</f>
        <v>894871.23380493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18"/>
      <c r="EI92" s="14"/>
      <c r="EJ92" s="14"/>
    </row>
    <row r="93" spans="1:140" s="13" customFormat="1" ht="15.75">
      <c r="A93" s="55"/>
      <c r="B93" s="55"/>
      <c r="C93" s="55"/>
      <c r="D93" s="55"/>
      <c r="E93" s="55"/>
      <c r="F93" s="55"/>
      <c r="G93" s="55"/>
      <c r="H93" s="55"/>
      <c r="I93" s="51" t="s">
        <v>79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5" t="s">
        <v>52</v>
      </c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2">
        <v>461644.8</v>
      </c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>
        <v>462712.2000368077</v>
      </c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>
        <v>447285.9465180484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18"/>
      <c r="EI93" s="14"/>
      <c r="EJ93" s="14"/>
    </row>
    <row r="94" spans="1:140" s="13" customFormat="1" ht="15.75">
      <c r="A94" s="55"/>
      <c r="B94" s="55"/>
      <c r="C94" s="55"/>
      <c r="D94" s="55"/>
      <c r="E94" s="55"/>
      <c r="F94" s="55"/>
      <c r="G94" s="55"/>
      <c r="H94" s="55"/>
      <c r="I94" s="51" t="s">
        <v>80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5" t="s">
        <v>52</v>
      </c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2">
        <v>475145.051</v>
      </c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>
        <v>470592.7245433024</v>
      </c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>
        <v>447585.28728688165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18"/>
      <c r="EI94" s="14"/>
      <c r="EJ94" s="14"/>
    </row>
    <row r="95" spans="1:140" s="13" customFormat="1" ht="15.75">
      <c r="A95" s="55"/>
      <c r="B95" s="55"/>
      <c r="C95" s="55"/>
      <c r="D95" s="55"/>
      <c r="E95" s="55"/>
      <c r="F95" s="55"/>
      <c r="G95" s="55"/>
      <c r="H95" s="55"/>
      <c r="I95" s="51" t="s">
        <v>120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5" t="s">
        <v>52</v>
      </c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2">
        <f>SUM(BF96:CA97)</f>
        <v>1232739.885</v>
      </c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>
        <f>SUM(CB96:CW97)</f>
        <v>1167236.8182165716</v>
      </c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>
        <f>SUM(CX96:DS97)</f>
        <v>1151657.4507535105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18"/>
      <c r="EI95" s="14"/>
      <c r="EJ95" s="14"/>
    </row>
    <row r="96" spans="1:140" s="13" customFormat="1" ht="15.75">
      <c r="A96" s="55"/>
      <c r="B96" s="55"/>
      <c r="C96" s="55"/>
      <c r="D96" s="55"/>
      <c r="E96" s="55"/>
      <c r="F96" s="55"/>
      <c r="G96" s="55"/>
      <c r="H96" s="55"/>
      <c r="I96" s="51" t="s">
        <v>79</v>
      </c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5" t="s">
        <v>52</v>
      </c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2">
        <v>605346.76</v>
      </c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>
        <v>578690.524282768</v>
      </c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>
        <v>572043.9161536718</v>
      </c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18"/>
      <c r="EI96" s="14"/>
      <c r="EJ96" s="14"/>
    </row>
    <row r="97" spans="1:140" s="13" customFormat="1" ht="15.75">
      <c r="A97" s="55"/>
      <c r="B97" s="55"/>
      <c r="C97" s="55"/>
      <c r="D97" s="55"/>
      <c r="E97" s="55"/>
      <c r="F97" s="55"/>
      <c r="G97" s="55"/>
      <c r="H97" s="55"/>
      <c r="I97" s="51" t="s">
        <v>80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5" t="s">
        <v>52</v>
      </c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2">
        <v>627393.125</v>
      </c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>
        <v>588546.2939338036</v>
      </c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>
        <v>579613.5345998385</v>
      </c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18"/>
      <c r="EI97" s="14"/>
      <c r="EJ97" s="14"/>
    </row>
    <row r="98" spans="1:140" s="13" customFormat="1" ht="15.75">
      <c r="A98" s="55"/>
      <c r="B98" s="55"/>
      <c r="C98" s="55"/>
      <c r="D98" s="55"/>
      <c r="E98" s="55"/>
      <c r="F98" s="55"/>
      <c r="G98" s="55"/>
      <c r="H98" s="55"/>
      <c r="I98" s="51" t="s">
        <v>121</v>
      </c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5" t="s">
        <v>52</v>
      </c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2">
        <f>SUM(BF99:CA100)</f>
        <v>288897.169</v>
      </c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>
        <f>SUM(CB99:CW100)</f>
        <v>249422.80810289853</v>
      </c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>
        <f>SUM(CX99:DS100)</f>
        <v>269836.4316413208</v>
      </c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18"/>
      <c r="EI98" s="14"/>
      <c r="EJ98" s="14"/>
    </row>
    <row r="99" spans="1:140" s="13" customFormat="1" ht="15.75">
      <c r="A99" s="55"/>
      <c r="B99" s="55"/>
      <c r="C99" s="55"/>
      <c r="D99" s="55"/>
      <c r="E99" s="55"/>
      <c r="F99" s="55"/>
      <c r="G99" s="55"/>
      <c r="H99" s="55"/>
      <c r="I99" s="51" t="s">
        <v>79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5" t="s">
        <v>52</v>
      </c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2">
        <v>134552.935</v>
      </c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>
        <v>123658.38134688252</v>
      </c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>
        <v>131692.5879115457</v>
      </c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18"/>
      <c r="EI99" s="14"/>
      <c r="EJ99" s="14"/>
    </row>
    <row r="100" spans="1:140" s="13" customFormat="1" ht="15.75">
      <c r="A100" s="55"/>
      <c r="B100" s="55"/>
      <c r="C100" s="55"/>
      <c r="D100" s="55"/>
      <c r="E100" s="55"/>
      <c r="F100" s="55"/>
      <c r="G100" s="55"/>
      <c r="H100" s="55"/>
      <c r="I100" s="51" t="s">
        <v>80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5" t="s">
        <v>52</v>
      </c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2">
        <v>154344.234</v>
      </c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>
        <v>125764.42675601602</v>
      </c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>
        <v>138143.84372977514</v>
      </c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18"/>
      <c r="EI100" s="14"/>
      <c r="EJ100" s="14"/>
    </row>
    <row r="101" spans="1:140" s="13" customFormat="1" ht="15.75">
      <c r="A101" s="55" t="s">
        <v>42</v>
      </c>
      <c r="B101" s="55"/>
      <c r="C101" s="55"/>
      <c r="D101" s="55"/>
      <c r="E101" s="55"/>
      <c r="F101" s="55"/>
      <c r="G101" s="55"/>
      <c r="H101" s="55"/>
      <c r="I101" s="51" t="s">
        <v>122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5" t="s">
        <v>52</v>
      </c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2">
        <f>SUM(BF105:CA106)</f>
        <v>634723.887</v>
      </c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>
        <f>SUM(CB105:CW106)</f>
        <v>628195.4036115098</v>
      </c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>
        <f>SUM(CX105:DS106)</f>
        <v>634735.364080267</v>
      </c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18"/>
      <c r="EI101" s="14"/>
      <c r="EJ101" s="14"/>
    </row>
    <row r="102" spans="1:140" s="13" customFormat="1" ht="15.75">
      <c r="A102" s="55"/>
      <c r="B102" s="55"/>
      <c r="C102" s="55"/>
      <c r="D102" s="55"/>
      <c r="E102" s="55"/>
      <c r="F102" s="55"/>
      <c r="G102" s="55"/>
      <c r="H102" s="55"/>
      <c r="I102" s="51" t="s">
        <v>123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18"/>
      <c r="EI102" s="14"/>
      <c r="EJ102" s="19"/>
    </row>
    <row r="103" spans="1:140" s="13" customFormat="1" ht="15.75">
      <c r="A103" s="55"/>
      <c r="B103" s="55"/>
      <c r="C103" s="55"/>
      <c r="D103" s="55"/>
      <c r="E103" s="55"/>
      <c r="F103" s="55"/>
      <c r="G103" s="55"/>
      <c r="H103" s="55"/>
      <c r="I103" s="51" t="s">
        <v>124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18"/>
      <c r="EI103" s="14"/>
      <c r="EJ103" s="14"/>
    </row>
    <row r="104" spans="1:140" s="13" customFormat="1" ht="15.75">
      <c r="A104" s="55"/>
      <c r="B104" s="55"/>
      <c r="C104" s="55"/>
      <c r="D104" s="55"/>
      <c r="E104" s="55"/>
      <c r="F104" s="55"/>
      <c r="G104" s="55"/>
      <c r="H104" s="55"/>
      <c r="I104" s="51" t="s">
        <v>125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18"/>
      <c r="EI104" s="14"/>
      <c r="EJ104" s="14"/>
    </row>
    <row r="105" spans="1:140" s="13" customFormat="1" ht="15.75">
      <c r="A105" s="55"/>
      <c r="B105" s="55"/>
      <c r="C105" s="55"/>
      <c r="D105" s="55"/>
      <c r="E105" s="55"/>
      <c r="F105" s="55"/>
      <c r="G105" s="55"/>
      <c r="H105" s="55"/>
      <c r="I105" s="51" t="s">
        <v>126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5" t="s">
        <v>52</v>
      </c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2">
        <v>289454.205</v>
      </c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>
        <v>301799.649336521</v>
      </c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>
        <v>288662.091394553</v>
      </c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18"/>
      <c r="EI105" s="14"/>
      <c r="EJ105" s="14"/>
    </row>
    <row r="106" spans="1:140" s="13" customFormat="1" ht="15.75">
      <c r="A106" s="55"/>
      <c r="B106" s="55"/>
      <c r="C106" s="55"/>
      <c r="D106" s="55"/>
      <c r="E106" s="55"/>
      <c r="F106" s="55"/>
      <c r="G106" s="55"/>
      <c r="H106" s="55"/>
      <c r="I106" s="51" t="s">
        <v>127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5" t="s">
        <v>52</v>
      </c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2">
        <v>345269.682</v>
      </c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>
        <v>326395.7542749889</v>
      </c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>
        <v>346073.272685714</v>
      </c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18"/>
      <c r="EI106" s="14"/>
      <c r="EJ106" s="14"/>
    </row>
    <row r="107" spans="1:140" s="13" customFormat="1" ht="15.75">
      <c r="A107" s="55" t="s">
        <v>44</v>
      </c>
      <c r="B107" s="55"/>
      <c r="C107" s="55"/>
      <c r="D107" s="55"/>
      <c r="E107" s="55"/>
      <c r="F107" s="55"/>
      <c r="G107" s="55"/>
      <c r="H107" s="55"/>
      <c r="I107" s="51" t="s">
        <v>128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35">
        <f>BF110+BF112+BF121</f>
        <v>48.80200000000001</v>
      </c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6" t="s">
        <v>187</v>
      </c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5">
        <f>CX110+CX112+CX121</f>
        <v>101.454</v>
      </c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18"/>
      <c r="DW107" s="20"/>
      <c r="EI107" s="14"/>
      <c r="EJ107" s="14"/>
    </row>
    <row r="108" spans="1:140" s="13" customFormat="1" ht="15.75">
      <c r="A108" s="55"/>
      <c r="B108" s="55"/>
      <c r="C108" s="55"/>
      <c r="D108" s="55"/>
      <c r="E108" s="55"/>
      <c r="F108" s="55"/>
      <c r="G108" s="55"/>
      <c r="H108" s="55"/>
      <c r="I108" s="51" t="s">
        <v>129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18"/>
      <c r="EI108" s="14"/>
      <c r="EJ108" s="14"/>
    </row>
    <row r="109" spans="1:140" s="13" customFormat="1" ht="15.75">
      <c r="A109" s="55"/>
      <c r="B109" s="55"/>
      <c r="C109" s="55"/>
      <c r="D109" s="55"/>
      <c r="E109" s="55"/>
      <c r="F109" s="55"/>
      <c r="G109" s="55"/>
      <c r="H109" s="55"/>
      <c r="I109" s="51" t="s">
        <v>55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6" t="s">
        <v>187</v>
      </c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18"/>
      <c r="EI109" s="14"/>
      <c r="EJ109" s="14"/>
    </row>
    <row r="110" spans="1:140" s="13" customFormat="1" ht="15.75">
      <c r="A110" s="55" t="s">
        <v>45</v>
      </c>
      <c r="B110" s="55"/>
      <c r="C110" s="55"/>
      <c r="D110" s="55"/>
      <c r="E110" s="55"/>
      <c r="F110" s="55"/>
      <c r="G110" s="55"/>
      <c r="H110" s="55"/>
      <c r="I110" s="51" t="s">
        <v>130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5" t="s">
        <v>132</v>
      </c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35">
        <v>38.523</v>
      </c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6" t="s">
        <v>187</v>
      </c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5">
        <v>88.175</v>
      </c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18"/>
      <c r="EI110" s="14"/>
      <c r="EJ110" s="14"/>
    </row>
    <row r="111" spans="1:140" s="13" customFormat="1" ht="15.75">
      <c r="A111" s="55"/>
      <c r="B111" s="55"/>
      <c r="C111" s="55"/>
      <c r="D111" s="55"/>
      <c r="E111" s="55"/>
      <c r="F111" s="55"/>
      <c r="G111" s="55"/>
      <c r="H111" s="55"/>
      <c r="I111" s="51" t="s">
        <v>131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18"/>
      <c r="EI111" s="14"/>
      <c r="EJ111" s="14"/>
    </row>
    <row r="112" spans="1:140" s="13" customFormat="1" ht="15.75">
      <c r="A112" s="55" t="s">
        <v>133</v>
      </c>
      <c r="B112" s="55"/>
      <c r="C112" s="55"/>
      <c r="D112" s="55"/>
      <c r="E112" s="55"/>
      <c r="F112" s="55"/>
      <c r="G112" s="55"/>
      <c r="H112" s="55"/>
      <c r="I112" s="51" t="s">
        <v>134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5" t="s">
        <v>132</v>
      </c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35">
        <f>SUM(BF117:CA120)</f>
        <v>10.258</v>
      </c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6" t="s">
        <v>187</v>
      </c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5">
        <f>SUM(CX117:DS120)</f>
        <v>13.258</v>
      </c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18"/>
      <c r="EI112" s="14"/>
      <c r="EJ112" s="14"/>
    </row>
    <row r="113" spans="1:140" s="13" customFormat="1" ht="15.75">
      <c r="A113" s="55"/>
      <c r="B113" s="55"/>
      <c r="C113" s="55"/>
      <c r="D113" s="55"/>
      <c r="E113" s="55"/>
      <c r="F113" s="55"/>
      <c r="G113" s="55"/>
      <c r="H113" s="55"/>
      <c r="I113" s="51" t="s">
        <v>115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18"/>
      <c r="EI113" s="14"/>
      <c r="EJ113" s="14"/>
    </row>
    <row r="114" spans="1:140" s="13" customFormat="1" ht="15.75">
      <c r="A114" s="55"/>
      <c r="B114" s="55"/>
      <c r="C114" s="55"/>
      <c r="D114" s="55"/>
      <c r="E114" s="55"/>
      <c r="F114" s="55"/>
      <c r="G114" s="55"/>
      <c r="H114" s="55"/>
      <c r="I114" s="51" t="s">
        <v>75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18"/>
      <c r="EI114" s="14"/>
      <c r="EJ114" s="14"/>
    </row>
    <row r="115" spans="1:140" s="13" customFormat="1" ht="15.75">
      <c r="A115" s="55"/>
      <c r="B115" s="55"/>
      <c r="C115" s="55"/>
      <c r="D115" s="55"/>
      <c r="E115" s="55"/>
      <c r="F115" s="55"/>
      <c r="G115" s="55"/>
      <c r="H115" s="55"/>
      <c r="I115" s="51" t="s">
        <v>116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18"/>
      <c r="EI115" s="14"/>
      <c r="EJ115" s="14"/>
    </row>
    <row r="116" spans="1:140" s="13" customFormat="1" ht="15.75">
      <c r="A116" s="55"/>
      <c r="B116" s="55"/>
      <c r="C116" s="55"/>
      <c r="D116" s="55"/>
      <c r="E116" s="55"/>
      <c r="F116" s="55"/>
      <c r="G116" s="55"/>
      <c r="H116" s="55"/>
      <c r="I116" s="51" t="s">
        <v>117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18"/>
      <c r="EI116" s="14"/>
      <c r="EJ116" s="14"/>
    </row>
    <row r="117" spans="1:140" s="13" customFormat="1" ht="15.75">
      <c r="A117" s="55"/>
      <c r="B117" s="55"/>
      <c r="C117" s="55"/>
      <c r="D117" s="55"/>
      <c r="E117" s="55"/>
      <c r="F117" s="55"/>
      <c r="G117" s="55"/>
      <c r="H117" s="55"/>
      <c r="I117" s="51" t="s">
        <v>118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5" t="s">
        <v>132</v>
      </c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2">
        <v>8.754</v>
      </c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36" t="s">
        <v>187</v>
      </c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52">
        <v>11.754</v>
      </c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18"/>
      <c r="EI117" s="14"/>
      <c r="EJ117" s="14"/>
    </row>
    <row r="118" spans="1:140" s="13" customFormat="1" ht="15.75">
      <c r="A118" s="55"/>
      <c r="B118" s="55"/>
      <c r="C118" s="55"/>
      <c r="D118" s="55"/>
      <c r="E118" s="55"/>
      <c r="F118" s="55"/>
      <c r="G118" s="55"/>
      <c r="H118" s="55"/>
      <c r="I118" s="51" t="s">
        <v>119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5" t="s">
        <v>132</v>
      </c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2">
        <v>1.139</v>
      </c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36" t="s">
        <v>187</v>
      </c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52">
        <v>1.139</v>
      </c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18"/>
      <c r="EI118" s="14"/>
      <c r="EJ118" s="14"/>
    </row>
    <row r="119" spans="1:140" s="13" customFormat="1" ht="15.75">
      <c r="A119" s="55"/>
      <c r="B119" s="55"/>
      <c r="C119" s="55"/>
      <c r="D119" s="55"/>
      <c r="E119" s="55"/>
      <c r="F119" s="55"/>
      <c r="G119" s="55"/>
      <c r="H119" s="55"/>
      <c r="I119" s="51" t="s">
        <v>120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5" t="s">
        <v>132</v>
      </c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2">
        <v>0.345</v>
      </c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36" t="s">
        <v>187</v>
      </c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52">
        <v>0.345</v>
      </c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18"/>
      <c r="EI119" s="14"/>
      <c r="EJ119" s="14"/>
    </row>
    <row r="120" spans="1:140" s="13" customFormat="1" ht="15.75">
      <c r="A120" s="55"/>
      <c r="B120" s="55"/>
      <c r="C120" s="55"/>
      <c r="D120" s="55"/>
      <c r="E120" s="55"/>
      <c r="F120" s="55"/>
      <c r="G120" s="55"/>
      <c r="H120" s="55"/>
      <c r="I120" s="51" t="s">
        <v>121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5" t="s">
        <v>132</v>
      </c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2">
        <v>0.02</v>
      </c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36" t="s">
        <v>187</v>
      </c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52">
        <v>0.02</v>
      </c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18"/>
      <c r="EI120" s="14"/>
      <c r="EJ120" s="14"/>
    </row>
    <row r="121" spans="1:140" s="13" customFormat="1" ht="15.75">
      <c r="A121" s="55" t="s">
        <v>135</v>
      </c>
      <c r="B121" s="55"/>
      <c r="C121" s="55"/>
      <c r="D121" s="55"/>
      <c r="E121" s="55"/>
      <c r="F121" s="55"/>
      <c r="G121" s="55"/>
      <c r="H121" s="55"/>
      <c r="I121" s="51" t="s">
        <v>136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5" t="s">
        <v>132</v>
      </c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35">
        <v>0.021</v>
      </c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6" t="s">
        <v>187</v>
      </c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5">
        <v>0.021</v>
      </c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18"/>
      <c r="EI121" s="14"/>
      <c r="EJ121" s="14"/>
    </row>
    <row r="122" spans="1:140" s="13" customFormat="1" ht="15.75">
      <c r="A122" s="55"/>
      <c r="B122" s="55"/>
      <c r="C122" s="55"/>
      <c r="D122" s="55"/>
      <c r="E122" s="55"/>
      <c r="F122" s="55"/>
      <c r="G122" s="55"/>
      <c r="H122" s="55"/>
      <c r="I122" s="51" t="s">
        <v>137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18"/>
      <c r="EI122" s="14"/>
      <c r="EJ122" s="14"/>
    </row>
    <row r="123" spans="1:140" s="13" customFormat="1" ht="15.75">
      <c r="A123" s="55"/>
      <c r="B123" s="55"/>
      <c r="C123" s="55"/>
      <c r="D123" s="55"/>
      <c r="E123" s="55"/>
      <c r="F123" s="55"/>
      <c r="G123" s="55"/>
      <c r="H123" s="55"/>
      <c r="I123" s="51" t="s">
        <v>138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18"/>
      <c r="EI123" s="14"/>
      <c r="EJ123" s="14"/>
    </row>
    <row r="124" spans="1:140" s="13" customFormat="1" ht="15.75">
      <c r="A124" s="55"/>
      <c r="B124" s="55"/>
      <c r="C124" s="55"/>
      <c r="D124" s="55"/>
      <c r="E124" s="55"/>
      <c r="F124" s="55"/>
      <c r="G124" s="55"/>
      <c r="H124" s="55"/>
      <c r="I124" s="51" t="s">
        <v>139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18"/>
      <c r="EI124" s="14"/>
      <c r="EJ124" s="14"/>
    </row>
    <row r="125" spans="1:140" s="13" customFormat="1" ht="15.75">
      <c r="A125" s="55" t="s">
        <v>49</v>
      </c>
      <c r="B125" s="55"/>
      <c r="C125" s="55"/>
      <c r="D125" s="55"/>
      <c r="E125" s="55"/>
      <c r="F125" s="55"/>
      <c r="G125" s="55"/>
      <c r="H125" s="55"/>
      <c r="I125" s="51" t="s">
        <v>140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36">
        <f>BF128+BF130</f>
        <v>96182</v>
      </c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 t="s">
        <v>187</v>
      </c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>
        <f>CX128+CX130</f>
        <v>148834</v>
      </c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18"/>
      <c r="EI125" s="14"/>
      <c r="EJ125" s="14"/>
    </row>
    <row r="126" spans="1:140" s="13" customFormat="1" ht="15.75">
      <c r="A126" s="55"/>
      <c r="B126" s="55"/>
      <c r="C126" s="55"/>
      <c r="D126" s="55"/>
      <c r="E126" s="55"/>
      <c r="F126" s="55"/>
      <c r="G126" s="55"/>
      <c r="H126" s="55"/>
      <c r="I126" s="51" t="s">
        <v>141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18"/>
      <c r="EI126" s="14"/>
      <c r="EJ126" s="14"/>
    </row>
    <row r="127" spans="1:140" s="13" customFormat="1" ht="15.75">
      <c r="A127" s="55"/>
      <c r="B127" s="55"/>
      <c r="C127" s="55"/>
      <c r="D127" s="55"/>
      <c r="E127" s="55"/>
      <c r="F127" s="55"/>
      <c r="G127" s="55"/>
      <c r="H127" s="55"/>
      <c r="I127" s="51" t="s">
        <v>55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 t="s">
        <v>187</v>
      </c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18"/>
      <c r="EI127" s="14"/>
      <c r="EJ127" s="14"/>
    </row>
    <row r="128" spans="1:140" s="13" customFormat="1" ht="15.75">
      <c r="A128" s="55" t="s">
        <v>50</v>
      </c>
      <c r="B128" s="55"/>
      <c r="C128" s="55"/>
      <c r="D128" s="55"/>
      <c r="E128" s="55"/>
      <c r="F128" s="55"/>
      <c r="G128" s="55"/>
      <c r="H128" s="55"/>
      <c r="I128" s="51" t="s">
        <v>142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5" t="s">
        <v>143</v>
      </c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36">
        <v>60990</v>
      </c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 t="s">
        <v>187</v>
      </c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>
        <v>110642</v>
      </c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18"/>
      <c r="EI128" s="14"/>
      <c r="EJ128" s="14"/>
    </row>
    <row r="129" spans="1:140" s="13" customFormat="1" ht="15.75">
      <c r="A129" s="55"/>
      <c r="B129" s="55"/>
      <c r="C129" s="55"/>
      <c r="D129" s="55"/>
      <c r="E129" s="55"/>
      <c r="F129" s="55"/>
      <c r="G129" s="55"/>
      <c r="H129" s="55"/>
      <c r="I129" s="51" t="s">
        <v>131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18"/>
      <c r="EI129" s="14"/>
      <c r="EJ129" s="14"/>
    </row>
    <row r="130" spans="1:140" s="13" customFormat="1" ht="15.75">
      <c r="A130" s="55" t="s">
        <v>51</v>
      </c>
      <c r="B130" s="55"/>
      <c r="C130" s="55"/>
      <c r="D130" s="55"/>
      <c r="E130" s="55"/>
      <c r="F130" s="55"/>
      <c r="G130" s="55"/>
      <c r="H130" s="55"/>
      <c r="I130" s="51" t="s">
        <v>144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5" t="s">
        <v>143</v>
      </c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36">
        <f>SUM(BF135:CA138)</f>
        <v>35192</v>
      </c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 t="s">
        <v>187</v>
      </c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>
        <f>SUM(CX135:DS138)</f>
        <v>38192</v>
      </c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18"/>
      <c r="EI130" s="14"/>
      <c r="EJ130" s="14"/>
    </row>
    <row r="131" spans="1:140" s="13" customFormat="1" ht="15.75">
      <c r="A131" s="55"/>
      <c r="B131" s="55"/>
      <c r="C131" s="55"/>
      <c r="D131" s="55"/>
      <c r="E131" s="55"/>
      <c r="F131" s="55"/>
      <c r="G131" s="55"/>
      <c r="H131" s="55"/>
      <c r="I131" s="51" t="s">
        <v>115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18"/>
      <c r="EI131" s="14"/>
      <c r="EJ131" s="14"/>
    </row>
    <row r="132" spans="1:140" s="13" customFormat="1" ht="15.75">
      <c r="A132" s="55"/>
      <c r="B132" s="55"/>
      <c r="C132" s="55"/>
      <c r="D132" s="55"/>
      <c r="E132" s="55"/>
      <c r="F132" s="55"/>
      <c r="G132" s="55"/>
      <c r="H132" s="55"/>
      <c r="I132" s="51" t="s">
        <v>75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18"/>
      <c r="EI132" s="14"/>
      <c r="EJ132" s="14"/>
    </row>
    <row r="133" spans="1:140" s="13" customFormat="1" ht="15.75">
      <c r="A133" s="55"/>
      <c r="B133" s="55"/>
      <c r="C133" s="55"/>
      <c r="D133" s="55"/>
      <c r="E133" s="55"/>
      <c r="F133" s="55"/>
      <c r="G133" s="55"/>
      <c r="H133" s="55"/>
      <c r="I133" s="51" t="s">
        <v>116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18"/>
      <c r="EI133" s="14"/>
      <c r="EJ133" s="14"/>
    </row>
    <row r="134" spans="1:140" s="13" customFormat="1" ht="15.75">
      <c r="A134" s="55"/>
      <c r="B134" s="55"/>
      <c r="C134" s="55"/>
      <c r="D134" s="55"/>
      <c r="E134" s="55"/>
      <c r="F134" s="55"/>
      <c r="G134" s="55"/>
      <c r="H134" s="55"/>
      <c r="I134" s="51" t="s">
        <v>117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18"/>
      <c r="EI134" s="14"/>
      <c r="EJ134" s="14"/>
    </row>
    <row r="135" spans="1:140" s="13" customFormat="1" ht="15.75">
      <c r="A135" s="55"/>
      <c r="B135" s="55"/>
      <c r="C135" s="55"/>
      <c r="D135" s="55"/>
      <c r="E135" s="55"/>
      <c r="F135" s="55"/>
      <c r="G135" s="55"/>
      <c r="H135" s="55"/>
      <c r="I135" s="51" t="s">
        <v>118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5" t="s">
        <v>143</v>
      </c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36">
        <v>27268</v>
      </c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5" t="s">
        <v>187</v>
      </c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6">
        <v>30268</v>
      </c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18"/>
      <c r="EI135" s="14"/>
      <c r="EJ135" s="14"/>
    </row>
    <row r="136" spans="1:140" s="13" customFormat="1" ht="15.75">
      <c r="A136" s="55"/>
      <c r="B136" s="55"/>
      <c r="C136" s="55"/>
      <c r="D136" s="55"/>
      <c r="E136" s="55"/>
      <c r="F136" s="55"/>
      <c r="G136" s="55"/>
      <c r="H136" s="55"/>
      <c r="I136" s="51" t="s">
        <v>119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5" t="s">
        <v>143</v>
      </c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36">
        <v>6259</v>
      </c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5" t="s">
        <v>187</v>
      </c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6">
        <v>6259</v>
      </c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18"/>
      <c r="EI136" s="14"/>
      <c r="EJ136" s="14"/>
    </row>
    <row r="137" spans="1:140" s="13" customFormat="1" ht="15.75">
      <c r="A137" s="55"/>
      <c r="B137" s="55"/>
      <c r="C137" s="55"/>
      <c r="D137" s="55"/>
      <c r="E137" s="55"/>
      <c r="F137" s="55"/>
      <c r="G137" s="55"/>
      <c r="H137" s="55"/>
      <c r="I137" s="51" t="s">
        <v>120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5" t="s">
        <v>143</v>
      </c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36">
        <v>1574</v>
      </c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5" t="s">
        <v>187</v>
      </c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6">
        <v>1574</v>
      </c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18"/>
      <c r="EI137" s="14"/>
      <c r="EJ137" s="14"/>
    </row>
    <row r="138" spans="1:140" s="13" customFormat="1" ht="15.75">
      <c r="A138" s="55"/>
      <c r="B138" s="55"/>
      <c r="C138" s="55"/>
      <c r="D138" s="55"/>
      <c r="E138" s="55"/>
      <c r="F138" s="55"/>
      <c r="G138" s="55"/>
      <c r="H138" s="55"/>
      <c r="I138" s="51" t="s">
        <v>121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5" t="s">
        <v>143</v>
      </c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36">
        <v>91</v>
      </c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5" t="s">
        <v>187</v>
      </c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6">
        <v>91</v>
      </c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18"/>
      <c r="EI138" s="14"/>
      <c r="EJ138" s="14"/>
    </row>
    <row r="139" spans="1:140" s="13" customFormat="1" ht="15.75">
      <c r="A139" s="55" t="s">
        <v>53</v>
      </c>
      <c r="B139" s="55"/>
      <c r="C139" s="55"/>
      <c r="D139" s="55"/>
      <c r="E139" s="55"/>
      <c r="F139" s="55"/>
      <c r="G139" s="55"/>
      <c r="H139" s="55"/>
      <c r="I139" s="51" t="s">
        <v>188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5" t="s">
        <v>143</v>
      </c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36">
        <v>1671</v>
      </c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5" t="s">
        <v>187</v>
      </c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6">
        <v>1687</v>
      </c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18"/>
      <c r="EI139" s="14"/>
      <c r="EJ139" s="14"/>
    </row>
    <row r="140" spans="1:140" s="13" customFormat="1" ht="15.75">
      <c r="A140" s="55" t="s">
        <v>58</v>
      </c>
      <c r="B140" s="55"/>
      <c r="C140" s="55"/>
      <c r="D140" s="55"/>
      <c r="E140" s="55"/>
      <c r="F140" s="55"/>
      <c r="G140" s="55"/>
      <c r="H140" s="55"/>
      <c r="I140" s="51" t="s">
        <v>54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5" t="s">
        <v>40</v>
      </c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6">
        <v>340158.15420320805</v>
      </c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56">
        <v>341159.5238879107</v>
      </c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56">
        <v>799434.5890853141</v>
      </c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18"/>
      <c r="EI140" s="14"/>
      <c r="EJ140" s="14"/>
    </row>
    <row r="141" spans="1:140" s="13" customFormat="1" ht="15.75">
      <c r="A141" s="55"/>
      <c r="B141" s="55"/>
      <c r="C141" s="55"/>
      <c r="D141" s="55"/>
      <c r="E141" s="55"/>
      <c r="F141" s="55"/>
      <c r="G141" s="55"/>
      <c r="H141" s="55"/>
      <c r="I141" s="51" t="s">
        <v>145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18"/>
      <c r="EI141" s="14"/>
      <c r="EJ141" s="14"/>
    </row>
    <row r="142" spans="1:140" s="13" customFormat="1" ht="15.75">
      <c r="A142" s="55" t="s">
        <v>146</v>
      </c>
      <c r="B142" s="55"/>
      <c r="C142" s="55"/>
      <c r="D142" s="55"/>
      <c r="E142" s="55"/>
      <c r="F142" s="55"/>
      <c r="G142" s="55"/>
      <c r="H142" s="55"/>
      <c r="I142" s="51" t="s">
        <v>59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56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18"/>
      <c r="EI142" s="14"/>
      <c r="EJ142" s="14"/>
    </row>
    <row r="143" spans="1:140" s="13" customFormat="1" ht="15.75">
      <c r="A143" s="55"/>
      <c r="B143" s="55"/>
      <c r="C143" s="55"/>
      <c r="D143" s="55"/>
      <c r="E143" s="55"/>
      <c r="F143" s="55"/>
      <c r="G143" s="55"/>
      <c r="H143" s="55"/>
      <c r="I143" s="51" t="s">
        <v>163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18"/>
      <c r="EI143" s="14"/>
      <c r="EJ143" s="14"/>
    </row>
    <row r="144" spans="1:140" s="13" customFormat="1" ht="15.75">
      <c r="A144" s="55"/>
      <c r="B144" s="55"/>
      <c r="C144" s="55"/>
      <c r="D144" s="55"/>
      <c r="E144" s="55"/>
      <c r="F144" s="55"/>
      <c r="G144" s="55"/>
      <c r="H144" s="55"/>
      <c r="I144" s="51" t="s">
        <v>60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18"/>
      <c r="EI144" s="14"/>
      <c r="EJ144" s="14"/>
    </row>
    <row r="145" spans="1:140" s="13" customFormat="1" ht="15.75">
      <c r="A145" s="55" t="s">
        <v>147</v>
      </c>
      <c r="B145" s="55"/>
      <c r="C145" s="55"/>
      <c r="D145" s="55"/>
      <c r="E145" s="55"/>
      <c r="F145" s="55"/>
      <c r="G145" s="55"/>
      <c r="H145" s="55"/>
      <c r="I145" s="51" t="s">
        <v>61</v>
      </c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5" t="s">
        <v>63</v>
      </c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36">
        <v>221.23333333333335</v>
      </c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>
        <v>227</v>
      </c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6">
        <v>251</v>
      </c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18"/>
      <c r="EI145" s="14"/>
      <c r="EJ145" s="14"/>
    </row>
    <row r="146" spans="1:140" s="13" customFormat="1" ht="15.75">
      <c r="A146" s="55"/>
      <c r="B146" s="55"/>
      <c r="C146" s="55"/>
      <c r="D146" s="55"/>
      <c r="E146" s="55"/>
      <c r="F146" s="55"/>
      <c r="G146" s="55"/>
      <c r="H146" s="55"/>
      <c r="I146" s="51" t="s">
        <v>62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18"/>
      <c r="EI146" s="14"/>
      <c r="EJ146" s="14"/>
    </row>
    <row r="147" spans="1:140" s="13" customFormat="1" ht="15.75">
      <c r="A147" s="55" t="s">
        <v>148</v>
      </c>
      <c r="B147" s="55"/>
      <c r="C147" s="55"/>
      <c r="D147" s="55"/>
      <c r="E147" s="55"/>
      <c r="F147" s="55"/>
      <c r="G147" s="55"/>
      <c r="H147" s="55"/>
      <c r="I147" s="51" t="s">
        <v>64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5" t="s">
        <v>40</v>
      </c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6">
        <v>59.515127542564414</v>
      </c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>
        <v>49.51511</v>
      </c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56">
        <v>62.7356609475224</v>
      </c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18"/>
      <c r="EI147" s="14"/>
      <c r="EJ147" s="14"/>
    </row>
    <row r="148" spans="1:140" s="13" customFormat="1" ht="15.75">
      <c r="A148" s="55"/>
      <c r="B148" s="55"/>
      <c r="C148" s="55"/>
      <c r="D148" s="55"/>
      <c r="E148" s="55"/>
      <c r="F148" s="55"/>
      <c r="G148" s="55"/>
      <c r="H148" s="55"/>
      <c r="I148" s="51" t="s">
        <v>65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5" t="s">
        <v>66</v>
      </c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18"/>
      <c r="EI148" s="14"/>
      <c r="EJ148" s="14"/>
    </row>
    <row r="149" spans="1:140" s="13" customFormat="1" ht="19.5" customHeight="1">
      <c r="A149" s="55" t="s">
        <v>149</v>
      </c>
      <c r="B149" s="55"/>
      <c r="C149" s="55"/>
      <c r="D149" s="55"/>
      <c r="E149" s="55"/>
      <c r="F149" s="55"/>
      <c r="G149" s="55"/>
      <c r="H149" s="55"/>
      <c r="I149" s="51" t="s">
        <v>67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9" t="s">
        <v>199</v>
      </c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18"/>
      <c r="EI149" s="14"/>
      <c r="EJ149" s="14"/>
    </row>
    <row r="150" spans="1:140" s="13" customFormat="1" ht="19.5" customHeight="1">
      <c r="A150" s="55"/>
      <c r="B150" s="55"/>
      <c r="C150" s="55"/>
      <c r="D150" s="55"/>
      <c r="E150" s="55"/>
      <c r="F150" s="55"/>
      <c r="G150" s="55"/>
      <c r="H150" s="55"/>
      <c r="I150" s="51" t="s">
        <v>68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18"/>
      <c r="EI150" s="14"/>
      <c r="EJ150" s="14"/>
    </row>
    <row r="151" spans="1:140" s="13" customFormat="1" ht="19.5" customHeight="1">
      <c r="A151" s="55"/>
      <c r="B151" s="55"/>
      <c r="C151" s="55"/>
      <c r="D151" s="55"/>
      <c r="E151" s="55"/>
      <c r="F151" s="55"/>
      <c r="G151" s="55"/>
      <c r="H151" s="55"/>
      <c r="I151" s="51" t="s">
        <v>69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18"/>
      <c r="EI151" s="14"/>
      <c r="EJ151" s="14"/>
    </row>
    <row r="152" spans="1:140" s="13" customFormat="1" ht="15.75">
      <c r="A152" s="55" t="s">
        <v>150</v>
      </c>
      <c r="B152" s="55"/>
      <c r="C152" s="55"/>
      <c r="D152" s="55"/>
      <c r="E152" s="55"/>
      <c r="F152" s="55"/>
      <c r="G152" s="55"/>
      <c r="H152" s="55"/>
      <c r="I152" s="51" t="s">
        <v>151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5" t="s">
        <v>40</v>
      </c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7">
        <v>15791.44135</v>
      </c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7">
        <v>19862.3</v>
      </c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7">
        <v>27705.693795697964</v>
      </c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18"/>
      <c r="EI152" s="14"/>
      <c r="EJ152" s="14"/>
    </row>
    <row r="153" spans="1:140" s="13" customFormat="1" ht="15.75">
      <c r="A153" s="55" t="s">
        <v>152</v>
      </c>
      <c r="B153" s="55"/>
      <c r="C153" s="55"/>
      <c r="D153" s="55"/>
      <c r="E153" s="55"/>
      <c r="F153" s="55"/>
      <c r="G153" s="55"/>
      <c r="H153" s="55"/>
      <c r="I153" s="51" t="s">
        <v>153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5" t="s">
        <v>40</v>
      </c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7">
        <v>69900.71371</v>
      </c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7">
        <v>47751.74325218462</v>
      </c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7">
        <v>321620.1946819654</v>
      </c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18"/>
      <c r="EI153" s="14"/>
      <c r="EJ153" s="14"/>
    </row>
    <row r="154" spans="1:140" s="13" customFormat="1" ht="15.75">
      <c r="A154" s="55" t="s">
        <v>154</v>
      </c>
      <c r="B154" s="55"/>
      <c r="C154" s="55"/>
      <c r="D154" s="55"/>
      <c r="E154" s="55"/>
      <c r="F154" s="55"/>
      <c r="G154" s="55"/>
      <c r="H154" s="55"/>
      <c r="I154" s="51" t="s">
        <v>155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5" t="s">
        <v>40</v>
      </c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7">
        <v>50017.51896999999</v>
      </c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7">
        <v>13005.785277250208</v>
      </c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7">
        <v>33974.898621736735</v>
      </c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18"/>
      <c r="EI154" s="14"/>
      <c r="EJ154" s="14"/>
    </row>
    <row r="155" spans="1:140" s="13" customFormat="1" ht="15.75">
      <c r="A155" s="55" t="s">
        <v>156</v>
      </c>
      <c r="B155" s="55"/>
      <c r="C155" s="55"/>
      <c r="D155" s="55"/>
      <c r="E155" s="55"/>
      <c r="F155" s="55"/>
      <c r="G155" s="55"/>
      <c r="H155" s="55"/>
      <c r="I155" s="51" t="s">
        <v>43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5" t="s">
        <v>40</v>
      </c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7">
        <v>2017.8267732081695</v>
      </c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7">
        <v>0</v>
      </c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7">
        <v>0</v>
      </c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18"/>
      <c r="EI155" s="14"/>
      <c r="EJ155" s="14"/>
    </row>
    <row r="156" spans="1:140" s="13" customFormat="1" ht="15.75">
      <c r="A156" s="55" t="s">
        <v>157</v>
      </c>
      <c r="B156" s="55"/>
      <c r="C156" s="55"/>
      <c r="D156" s="55"/>
      <c r="E156" s="55"/>
      <c r="F156" s="55"/>
      <c r="G156" s="55"/>
      <c r="H156" s="55"/>
      <c r="I156" s="51" t="s">
        <v>46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5" t="s">
        <v>48</v>
      </c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7">
        <v>0.8469200480337195</v>
      </c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 t="s">
        <v>187</v>
      </c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7" t="s">
        <v>187</v>
      </c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18"/>
      <c r="EI156" s="14"/>
      <c r="EJ156" s="14"/>
    </row>
    <row r="157" spans="1:140" s="13" customFormat="1" ht="15.75">
      <c r="A157" s="55"/>
      <c r="B157" s="55"/>
      <c r="C157" s="55"/>
      <c r="D157" s="55"/>
      <c r="E157" s="55"/>
      <c r="F157" s="55"/>
      <c r="G157" s="55"/>
      <c r="H157" s="55"/>
      <c r="I157" s="51" t="s">
        <v>47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18"/>
      <c r="EI157" s="14"/>
      <c r="EJ157" s="14"/>
    </row>
    <row r="158" spans="1:140" s="13" customFormat="1" ht="15.75">
      <c r="A158" s="55"/>
      <c r="B158" s="55"/>
      <c r="C158" s="55"/>
      <c r="D158" s="55"/>
      <c r="E158" s="55"/>
      <c r="F158" s="55"/>
      <c r="G158" s="55"/>
      <c r="H158" s="55"/>
      <c r="I158" s="51" t="s">
        <v>158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18"/>
      <c r="EI158" s="14"/>
      <c r="EJ158" s="14"/>
    </row>
    <row r="159" spans="1:140" s="13" customFormat="1" ht="15.75">
      <c r="A159" s="55" t="s">
        <v>159</v>
      </c>
      <c r="B159" s="55"/>
      <c r="C159" s="55"/>
      <c r="D159" s="55"/>
      <c r="E159" s="55"/>
      <c r="F159" s="55"/>
      <c r="G159" s="55"/>
      <c r="H159" s="55"/>
      <c r="I159" s="51" t="s">
        <v>56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61" t="s">
        <v>187</v>
      </c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 t="s">
        <v>187</v>
      </c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 t="s">
        <v>187</v>
      </c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18"/>
      <c r="EI159" s="14"/>
      <c r="EJ159" s="14"/>
    </row>
    <row r="160" spans="1:140" s="13" customFormat="1" ht="15.75">
      <c r="A160" s="55"/>
      <c r="B160" s="55"/>
      <c r="C160" s="55"/>
      <c r="D160" s="55"/>
      <c r="E160" s="55"/>
      <c r="F160" s="55"/>
      <c r="G160" s="55"/>
      <c r="H160" s="55"/>
      <c r="I160" s="51" t="s">
        <v>57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18"/>
      <c r="EI160" s="14"/>
      <c r="EJ160" s="14"/>
    </row>
    <row r="161" spans="1:140" s="13" customFormat="1" ht="15.75">
      <c r="A161" s="55"/>
      <c r="B161" s="55"/>
      <c r="C161" s="55"/>
      <c r="D161" s="55"/>
      <c r="E161" s="55"/>
      <c r="F161" s="55"/>
      <c r="G161" s="55"/>
      <c r="H161" s="55"/>
      <c r="I161" s="51" t="s">
        <v>160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18"/>
      <c r="EI161" s="14"/>
      <c r="EJ161" s="14"/>
    </row>
    <row r="162" spans="1:140" s="13" customFormat="1" ht="15.75">
      <c r="A162" s="55"/>
      <c r="B162" s="55"/>
      <c r="C162" s="55"/>
      <c r="D162" s="55"/>
      <c r="E162" s="55"/>
      <c r="F162" s="55"/>
      <c r="G162" s="55"/>
      <c r="H162" s="55"/>
      <c r="I162" s="51" t="s">
        <v>161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18"/>
      <c r="EI162" s="14"/>
      <c r="EJ162" s="14"/>
    </row>
    <row r="163" spans="1:140" s="13" customFormat="1" ht="15.75">
      <c r="A163" s="55"/>
      <c r="B163" s="55"/>
      <c r="C163" s="55"/>
      <c r="D163" s="55"/>
      <c r="E163" s="55"/>
      <c r="F163" s="55"/>
      <c r="G163" s="55"/>
      <c r="H163" s="55"/>
      <c r="I163" s="51" t="s">
        <v>162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18"/>
      <c r="EI163" s="14"/>
      <c r="EJ163" s="14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4" s="2" customFormat="1" ht="26.25" customHeight="1">
      <c r="A165" s="62" t="s">
        <v>198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15"/>
    </row>
    <row r="166" spans="1:123" ht="24.75" customHeight="1">
      <c r="A166" s="62" t="s">
        <v>189</v>
      </c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</row>
    <row r="169" spans="69:121" ht="15.75">
      <c r="BQ169" s="21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</row>
    <row r="170" spans="70:79" ht="15.75">
      <c r="BR170" s="21"/>
      <c r="BS170" s="22"/>
      <c r="BT170" s="22"/>
      <c r="BU170" s="22"/>
      <c r="BV170" s="22"/>
      <c r="BW170" s="22"/>
      <c r="BX170" s="22"/>
      <c r="BY170" s="22"/>
      <c r="BZ170" s="22"/>
      <c r="CA170" s="22"/>
    </row>
  </sheetData>
  <sheetProtection/>
  <mergeCells count="659">
    <mergeCell ref="A166:DS166"/>
    <mergeCell ref="A165:DS165"/>
    <mergeCell ref="AP156:BE158"/>
    <mergeCell ref="BF156:CA158"/>
    <mergeCell ref="CB156:CW158"/>
    <mergeCell ref="I157:AO157"/>
    <mergeCell ref="I163:AO163"/>
    <mergeCell ref="A159:H163"/>
    <mergeCell ref="AP159:BE163"/>
    <mergeCell ref="CX156:DS158"/>
    <mergeCell ref="BF12:CA12"/>
    <mergeCell ref="CB12:CW12"/>
    <mergeCell ref="BF10:CA11"/>
    <mergeCell ref="CB10:CW11"/>
    <mergeCell ref="CX159:DS163"/>
    <mergeCell ref="BF159:CA163"/>
    <mergeCell ref="CB159:CW163"/>
    <mergeCell ref="BF155:CA155"/>
    <mergeCell ref="CB155:CW155"/>
    <mergeCell ref="CX155:DS155"/>
    <mergeCell ref="A12:H12"/>
    <mergeCell ref="A152:H152"/>
    <mergeCell ref="I152:AO152"/>
    <mergeCell ref="I154:AO154"/>
    <mergeCell ref="AP154:BE154"/>
    <mergeCell ref="A155:H155"/>
    <mergeCell ref="I155:AO155"/>
    <mergeCell ref="AP152:BE152"/>
    <mergeCell ref="I149:AO149"/>
    <mergeCell ref="I148:AO148"/>
    <mergeCell ref="A10:H11"/>
    <mergeCell ref="AP10:BE11"/>
    <mergeCell ref="A153:H153"/>
    <mergeCell ref="I153:AO153"/>
    <mergeCell ref="AP153:BE153"/>
    <mergeCell ref="I162:AO162"/>
    <mergeCell ref="I160:AO160"/>
    <mergeCell ref="I159:AO159"/>
    <mergeCell ref="I161:AO161"/>
    <mergeCell ref="I156:AO156"/>
    <mergeCell ref="I158:AO158"/>
    <mergeCell ref="A156:H158"/>
    <mergeCell ref="CX154:DS154"/>
    <mergeCell ref="BF153:CA153"/>
    <mergeCell ref="CB153:CW153"/>
    <mergeCell ref="CX153:DS153"/>
    <mergeCell ref="BF154:CA154"/>
    <mergeCell ref="CB154:CW154"/>
    <mergeCell ref="A154:H154"/>
    <mergeCell ref="AP155:BE155"/>
    <mergeCell ref="BF152:CA152"/>
    <mergeCell ref="CB152:CW152"/>
    <mergeCell ref="CX152:DS152"/>
    <mergeCell ref="I151:AO151"/>
    <mergeCell ref="A149:H151"/>
    <mergeCell ref="AP149:BE151"/>
    <mergeCell ref="I150:AO150"/>
    <mergeCell ref="BF149:DS151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25:AO125"/>
    <mergeCell ref="CX125:DS126"/>
    <mergeCell ref="A127:H127"/>
    <mergeCell ref="I127:AO127"/>
    <mergeCell ref="AP127:BE127"/>
    <mergeCell ref="BF127:CA127"/>
    <mergeCell ref="CB127:CW127"/>
    <mergeCell ref="CX127:DS127"/>
    <mergeCell ref="A121:H124"/>
    <mergeCell ref="AP121:BE124"/>
    <mergeCell ref="BF121:CA124"/>
    <mergeCell ref="CB121:CW124"/>
    <mergeCell ref="I123:AO123"/>
    <mergeCell ref="I126:AO126"/>
    <mergeCell ref="A125:H126"/>
    <mergeCell ref="AP125:BE126"/>
    <mergeCell ref="BF125:CA126"/>
    <mergeCell ref="CB125:CW126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I124:AO124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CX43:DS43"/>
    <mergeCell ref="A42:H42"/>
    <mergeCell ref="I42:AO42"/>
    <mergeCell ref="AP42:BE42"/>
    <mergeCell ref="BF42:CA42"/>
    <mergeCell ref="CB42:CW42"/>
    <mergeCell ref="CX42:DS42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I23:AO23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A44:H4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AP12:BE12"/>
    <mergeCell ref="I15:AO15"/>
    <mergeCell ref="A54:H54"/>
    <mergeCell ref="I54:AO54"/>
    <mergeCell ref="AP54:BE54"/>
    <mergeCell ref="BF54:CA54"/>
    <mergeCell ref="BF51:CA51"/>
    <mergeCell ref="I24:AO24"/>
    <mergeCell ref="I25:AO25"/>
    <mergeCell ref="I34:AO34"/>
    <mergeCell ref="A8:H8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CX7:DS7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8:AO8"/>
    <mergeCell ref="AP8:BE8"/>
    <mergeCell ref="CX110:DS111"/>
    <mergeCell ref="CX128:DS129"/>
    <mergeCell ref="A5:DS5"/>
    <mergeCell ref="A7:H7"/>
    <mergeCell ref="I7:AO7"/>
    <mergeCell ref="AP7:BE7"/>
    <mergeCell ref="BF7:CA7"/>
    <mergeCell ref="CB7:CW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portrait" paperSize="9" scale="66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32"/>
  <sheetViews>
    <sheetView zoomScalePageLayoutView="0" workbookViewId="0" topLeftCell="A1">
      <selection activeCell="CM16" sqref="CM16:CW1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165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7" t="s">
        <v>166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</row>
    <row r="10" spans="1:123" ht="15.75">
      <c r="A10" s="37" t="s">
        <v>25</v>
      </c>
      <c r="B10" s="38"/>
      <c r="C10" s="38"/>
      <c r="D10" s="38"/>
      <c r="E10" s="38"/>
      <c r="F10" s="38"/>
      <c r="G10" s="38"/>
      <c r="H10" s="39"/>
      <c r="I10" s="37" t="s">
        <v>27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9"/>
      <c r="AP10" s="37" t="s">
        <v>28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37" t="s">
        <v>30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9"/>
      <c r="CB10" s="37" t="s">
        <v>36</v>
      </c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33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9"/>
    </row>
    <row r="11" spans="1:123" ht="15.75">
      <c r="A11" s="32" t="s">
        <v>26</v>
      </c>
      <c r="B11" s="33"/>
      <c r="C11" s="33"/>
      <c r="D11" s="33"/>
      <c r="E11" s="33"/>
      <c r="F11" s="33"/>
      <c r="G11" s="33"/>
      <c r="H11" s="34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4"/>
      <c r="AP11" s="32" t="s">
        <v>29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4"/>
      <c r="BF11" s="32" t="s">
        <v>31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4"/>
      <c r="CB11" s="32" t="s">
        <v>37</v>
      </c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4"/>
      <c r="CX11" s="32" t="s">
        <v>34</v>
      </c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4"/>
    </row>
    <row r="12" spans="1:123" ht="15.75" customHeight="1">
      <c r="A12" s="32"/>
      <c r="B12" s="33"/>
      <c r="C12" s="33"/>
      <c r="D12" s="33"/>
      <c r="E12" s="33"/>
      <c r="F12" s="33"/>
      <c r="G12" s="33"/>
      <c r="H12" s="34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4"/>
      <c r="AP12" s="32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4"/>
      <c r="BF12" s="32" t="s">
        <v>32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72</v>
      </c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35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4"/>
    </row>
    <row r="13" spans="1:123" s="13" customFormat="1" ht="15.75">
      <c r="A13" s="66"/>
      <c r="B13" s="55"/>
      <c r="C13" s="55"/>
      <c r="D13" s="55"/>
      <c r="E13" s="55"/>
      <c r="F13" s="55"/>
      <c r="G13" s="55"/>
      <c r="H13" s="67"/>
      <c r="I13" s="72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73"/>
      <c r="AP13" s="66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67"/>
      <c r="BF13" s="64" t="s">
        <v>167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5"/>
      <c r="BQ13" s="64" t="s">
        <v>169</v>
      </c>
      <c r="BR13" s="60"/>
      <c r="BS13" s="60"/>
      <c r="BT13" s="60"/>
      <c r="BU13" s="60"/>
      <c r="BV13" s="60"/>
      <c r="BW13" s="60"/>
      <c r="BX13" s="60"/>
      <c r="BY13" s="60"/>
      <c r="BZ13" s="60"/>
      <c r="CA13" s="65"/>
      <c r="CB13" s="64" t="s">
        <v>167</v>
      </c>
      <c r="CC13" s="60"/>
      <c r="CD13" s="60"/>
      <c r="CE13" s="60"/>
      <c r="CF13" s="60"/>
      <c r="CG13" s="60"/>
      <c r="CH13" s="60"/>
      <c r="CI13" s="60"/>
      <c r="CJ13" s="60"/>
      <c r="CK13" s="60"/>
      <c r="CL13" s="65"/>
      <c r="CM13" s="64" t="s">
        <v>169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5"/>
      <c r="CX13" s="64" t="s">
        <v>167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5"/>
      <c r="DI13" s="64" t="s">
        <v>169</v>
      </c>
      <c r="DJ13" s="60"/>
      <c r="DK13" s="60"/>
      <c r="DL13" s="60"/>
      <c r="DM13" s="60"/>
      <c r="DN13" s="60"/>
      <c r="DO13" s="60"/>
      <c r="DP13" s="60"/>
      <c r="DQ13" s="60"/>
      <c r="DR13" s="60"/>
      <c r="DS13" s="65"/>
    </row>
    <row r="14" spans="1:123" ht="15.75">
      <c r="A14" s="74"/>
      <c r="B14" s="75"/>
      <c r="C14" s="75"/>
      <c r="D14" s="75"/>
      <c r="E14" s="75"/>
      <c r="F14" s="75"/>
      <c r="G14" s="75"/>
      <c r="H14" s="76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1"/>
      <c r="AP14" s="74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74" t="s">
        <v>168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6"/>
      <c r="BQ14" s="74" t="s">
        <v>168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6"/>
      <c r="CB14" s="74" t="s">
        <v>168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6"/>
      <c r="CM14" s="74" t="s">
        <v>168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6"/>
      <c r="CX14" s="74" t="s">
        <v>168</v>
      </c>
      <c r="CY14" s="75"/>
      <c r="CZ14" s="75"/>
      <c r="DA14" s="75"/>
      <c r="DB14" s="75"/>
      <c r="DC14" s="75"/>
      <c r="DD14" s="75"/>
      <c r="DE14" s="75"/>
      <c r="DF14" s="75"/>
      <c r="DG14" s="75"/>
      <c r="DH14" s="76"/>
      <c r="DI14" s="74" t="s">
        <v>168</v>
      </c>
      <c r="DJ14" s="75"/>
      <c r="DK14" s="75"/>
      <c r="DL14" s="75"/>
      <c r="DM14" s="75"/>
      <c r="DN14" s="75"/>
      <c r="DO14" s="75"/>
      <c r="DP14" s="75"/>
      <c r="DQ14" s="75"/>
      <c r="DR14" s="75"/>
      <c r="DS14" s="76"/>
    </row>
    <row r="15" spans="1:123" ht="15.75">
      <c r="A15" s="55" t="s">
        <v>38</v>
      </c>
      <c r="B15" s="55"/>
      <c r="C15" s="55"/>
      <c r="D15" s="55"/>
      <c r="E15" s="55"/>
      <c r="F15" s="55"/>
      <c r="G15" s="55"/>
      <c r="H15" s="55"/>
      <c r="I15" s="51" t="s">
        <v>171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</row>
    <row r="16" spans="1:123" ht="15.75">
      <c r="A16" s="55" t="s">
        <v>39</v>
      </c>
      <c r="B16" s="55"/>
      <c r="C16" s="55"/>
      <c r="D16" s="55"/>
      <c r="E16" s="55"/>
      <c r="F16" s="55"/>
      <c r="G16" s="55"/>
      <c r="H16" s="55"/>
      <c r="I16" s="51" t="s">
        <v>172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5" t="s">
        <v>170</v>
      </c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79">
        <v>0.05964</v>
      </c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>
        <v>0.004693855200465996</v>
      </c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44">
        <v>0.00469</v>
      </c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>
        <v>0.06181</v>
      </c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79">
        <v>0.06181</v>
      </c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>
        <v>0.17089</v>
      </c>
      <c r="DJ16" s="79"/>
      <c r="DK16" s="79"/>
      <c r="DL16" s="79"/>
      <c r="DM16" s="79"/>
      <c r="DN16" s="79"/>
      <c r="DO16" s="79"/>
      <c r="DP16" s="79"/>
      <c r="DQ16" s="79"/>
      <c r="DR16" s="79"/>
      <c r="DS16" s="79"/>
    </row>
    <row r="17" spans="1:123" ht="15.75">
      <c r="A17" s="55"/>
      <c r="B17" s="55"/>
      <c r="C17" s="55"/>
      <c r="D17" s="55"/>
      <c r="E17" s="55"/>
      <c r="F17" s="55"/>
      <c r="G17" s="55"/>
      <c r="H17" s="55"/>
      <c r="I17" s="51" t="s">
        <v>173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</row>
    <row r="18" spans="1:123" ht="15.75">
      <c r="A18" s="55"/>
      <c r="B18" s="55"/>
      <c r="C18" s="55"/>
      <c r="D18" s="55"/>
      <c r="E18" s="55"/>
      <c r="F18" s="55"/>
      <c r="G18" s="55"/>
      <c r="H18" s="55"/>
      <c r="I18" s="51" t="s">
        <v>174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</row>
    <row r="19" spans="1:123" ht="15.75">
      <c r="A19" s="55"/>
      <c r="B19" s="55"/>
      <c r="C19" s="55"/>
      <c r="D19" s="55"/>
      <c r="E19" s="55"/>
      <c r="F19" s="55"/>
      <c r="G19" s="55"/>
      <c r="H19" s="55"/>
      <c r="I19" s="51" t="s">
        <v>175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</row>
    <row r="20" spans="1:123" ht="15.75">
      <c r="A20" s="55" t="s">
        <v>41</v>
      </c>
      <c r="B20" s="55"/>
      <c r="C20" s="55"/>
      <c r="D20" s="55"/>
      <c r="E20" s="55"/>
      <c r="F20" s="55"/>
      <c r="G20" s="55"/>
      <c r="H20" s="55"/>
      <c r="I20" s="51" t="s">
        <v>172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5" t="s">
        <v>170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44">
        <v>0.03105</v>
      </c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>
        <v>0.47807</v>
      </c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>
        <v>0.1659</v>
      </c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>
        <v>0.1659</v>
      </c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>
        <v>0.1659</v>
      </c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>
        <v>0.45543</v>
      </c>
      <c r="DJ20" s="44"/>
      <c r="DK20" s="44"/>
      <c r="DL20" s="44"/>
      <c r="DM20" s="44"/>
      <c r="DN20" s="44"/>
      <c r="DO20" s="44"/>
      <c r="DP20" s="44"/>
      <c r="DQ20" s="44"/>
      <c r="DR20" s="44"/>
      <c r="DS20" s="44"/>
    </row>
    <row r="21" spans="1:123" ht="15.75">
      <c r="A21" s="55"/>
      <c r="B21" s="55"/>
      <c r="C21" s="55"/>
      <c r="D21" s="55"/>
      <c r="E21" s="55"/>
      <c r="F21" s="55"/>
      <c r="G21" s="55"/>
      <c r="H21" s="55"/>
      <c r="I21" s="51" t="s">
        <v>173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</row>
    <row r="22" spans="1:123" ht="15.75">
      <c r="A22" s="55"/>
      <c r="B22" s="55"/>
      <c r="C22" s="55"/>
      <c r="D22" s="55"/>
      <c r="E22" s="55"/>
      <c r="F22" s="55"/>
      <c r="G22" s="55"/>
      <c r="H22" s="55"/>
      <c r="I22" s="51" t="s">
        <v>176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</row>
    <row r="23" spans="1:123" ht="15.75">
      <c r="A23" s="55"/>
      <c r="B23" s="55"/>
      <c r="C23" s="55"/>
      <c r="D23" s="55"/>
      <c r="E23" s="55"/>
      <c r="F23" s="55"/>
      <c r="G23" s="55"/>
      <c r="H23" s="55"/>
      <c r="I23" s="51" t="s">
        <v>177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</row>
    <row r="24" spans="1:123" ht="15.75">
      <c r="A24" s="55"/>
      <c r="B24" s="55"/>
      <c r="C24" s="55"/>
      <c r="D24" s="55"/>
      <c r="E24" s="55"/>
      <c r="F24" s="55"/>
      <c r="G24" s="55"/>
      <c r="H24" s="55"/>
      <c r="I24" s="51" t="s">
        <v>181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</row>
    <row r="25" spans="1:123" ht="15.75">
      <c r="A25" s="55" t="s">
        <v>42</v>
      </c>
      <c r="B25" s="55"/>
      <c r="C25" s="55"/>
      <c r="D25" s="55"/>
      <c r="E25" s="55"/>
      <c r="F25" s="55"/>
      <c r="G25" s="55"/>
      <c r="H25" s="55"/>
      <c r="I25" s="51" t="s">
        <v>178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5" t="s">
        <v>48</v>
      </c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68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</row>
    <row r="26" spans="1:123" ht="15.75">
      <c r="A26" s="55"/>
      <c r="B26" s="55"/>
      <c r="C26" s="55"/>
      <c r="D26" s="55"/>
      <c r="E26" s="55"/>
      <c r="F26" s="55"/>
      <c r="G26" s="55"/>
      <c r="H26" s="55"/>
      <c r="I26" s="51" t="s">
        <v>179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</row>
    <row r="27" spans="1:123" ht="15.75">
      <c r="A27" s="55"/>
      <c r="B27" s="55"/>
      <c r="C27" s="55"/>
      <c r="D27" s="55"/>
      <c r="E27" s="55"/>
      <c r="F27" s="55"/>
      <c r="G27" s="55"/>
      <c r="H27" s="55"/>
      <c r="I27" s="51" t="s">
        <v>118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5" t="s">
        <v>48</v>
      </c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78">
        <v>0.1579</v>
      </c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>
        <v>0.1548</v>
      </c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68">
        <v>0.1548</v>
      </c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68">
        <v>0.1579</v>
      </c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68">
        <v>0.1579</v>
      </c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68">
        <v>0.1579</v>
      </c>
      <c r="DJ27" s="44"/>
      <c r="DK27" s="44"/>
      <c r="DL27" s="44"/>
      <c r="DM27" s="44"/>
      <c r="DN27" s="44"/>
      <c r="DO27" s="44"/>
      <c r="DP27" s="44"/>
      <c r="DQ27" s="44"/>
      <c r="DR27" s="44"/>
      <c r="DS27" s="44"/>
    </row>
    <row r="28" spans="1:123" ht="15.75">
      <c r="A28" s="55"/>
      <c r="B28" s="55"/>
      <c r="C28" s="55"/>
      <c r="D28" s="55"/>
      <c r="E28" s="55"/>
      <c r="F28" s="55"/>
      <c r="G28" s="55"/>
      <c r="H28" s="55"/>
      <c r="I28" s="51" t="s">
        <v>119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5" t="s">
        <v>48</v>
      </c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78">
        <v>0.1464</v>
      </c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>
        <v>0.1436</v>
      </c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68">
        <v>0.1436</v>
      </c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68">
        <v>0.1464</v>
      </c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68">
        <v>0.1464</v>
      </c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68">
        <v>0.1464</v>
      </c>
      <c r="DJ28" s="44"/>
      <c r="DK28" s="44"/>
      <c r="DL28" s="44"/>
      <c r="DM28" s="44"/>
      <c r="DN28" s="44"/>
      <c r="DO28" s="44"/>
      <c r="DP28" s="44"/>
      <c r="DQ28" s="44"/>
      <c r="DR28" s="44"/>
      <c r="DS28" s="44"/>
    </row>
    <row r="29" spans="1:123" ht="15.75">
      <c r="A29" s="55"/>
      <c r="B29" s="55"/>
      <c r="C29" s="55"/>
      <c r="D29" s="55"/>
      <c r="E29" s="55"/>
      <c r="F29" s="55"/>
      <c r="G29" s="55"/>
      <c r="H29" s="55"/>
      <c r="I29" s="51" t="s">
        <v>120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5" t="s">
        <v>48</v>
      </c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78">
        <v>0.1007</v>
      </c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>
        <v>0.0987</v>
      </c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68">
        <v>0.0987</v>
      </c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68">
        <v>0.1007</v>
      </c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68">
        <v>0.1007</v>
      </c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68">
        <v>0.1007</v>
      </c>
      <c r="DJ29" s="44"/>
      <c r="DK29" s="44"/>
      <c r="DL29" s="44"/>
      <c r="DM29" s="44"/>
      <c r="DN29" s="44"/>
      <c r="DO29" s="44"/>
      <c r="DP29" s="44"/>
      <c r="DQ29" s="44"/>
      <c r="DR29" s="44"/>
      <c r="DS29" s="44"/>
    </row>
    <row r="30" spans="1:123" ht="15.75">
      <c r="A30" s="55"/>
      <c r="B30" s="55"/>
      <c r="C30" s="55"/>
      <c r="D30" s="55"/>
      <c r="E30" s="55"/>
      <c r="F30" s="55"/>
      <c r="G30" s="55"/>
      <c r="H30" s="55"/>
      <c r="I30" s="51" t="s">
        <v>121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5" t="s">
        <v>48</v>
      </c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78">
        <v>0.0595</v>
      </c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>
        <v>0.0583</v>
      </c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68">
        <v>0.0583</v>
      </c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68">
        <v>0.0595</v>
      </c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68">
        <v>0.0595</v>
      </c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68">
        <v>0.0595</v>
      </c>
      <c r="DJ30" s="44"/>
      <c r="DK30" s="44"/>
      <c r="DL30" s="44"/>
      <c r="DM30" s="44"/>
      <c r="DN30" s="44"/>
      <c r="DO30" s="44"/>
      <c r="DP30" s="44"/>
      <c r="DQ30" s="44"/>
      <c r="DR30" s="44"/>
      <c r="DS30" s="44"/>
    </row>
    <row r="32" s="12" customFormat="1" ht="11.25">
      <c r="A32" s="12" t="s">
        <v>164</v>
      </c>
    </row>
  </sheetData>
  <sheetProtection/>
  <mergeCells count="117">
    <mergeCell ref="CM28:CW28"/>
    <mergeCell ref="DI29:DS29"/>
    <mergeCell ref="BQ30:CA30"/>
    <mergeCell ref="CB30:CL30"/>
    <mergeCell ref="CM30:CW30"/>
    <mergeCell ref="CX30:DH30"/>
    <mergeCell ref="DI30:DS30"/>
    <mergeCell ref="BQ29:CA29"/>
    <mergeCell ref="CB29:CL29"/>
    <mergeCell ref="CM29:CW29"/>
    <mergeCell ref="AP28:BE28"/>
    <mergeCell ref="BF28:BP28"/>
    <mergeCell ref="BF29:BP29"/>
    <mergeCell ref="DI27:DS27"/>
    <mergeCell ref="CX28:DH28"/>
    <mergeCell ref="DI28:DS28"/>
    <mergeCell ref="BF27:BP27"/>
    <mergeCell ref="BQ27:CA27"/>
    <mergeCell ref="CB27:CL27"/>
    <mergeCell ref="BQ28:CA28"/>
    <mergeCell ref="I29:AO29"/>
    <mergeCell ref="I19:AO19"/>
    <mergeCell ref="AP29:BE29"/>
    <mergeCell ref="I30:AO30"/>
    <mergeCell ref="CX27:DH27"/>
    <mergeCell ref="CX29:DH29"/>
    <mergeCell ref="BF25:BP26"/>
    <mergeCell ref="BQ25:CA26"/>
    <mergeCell ref="CB28:CL28"/>
    <mergeCell ref="CX25:DH26"/>
    <mergeCell ref="CM15:CW15"/>
    <mergeCell ref="CM16:CW19"/>
    <mergeCell ref="CM20:CW24"/>
    <mergeCell ref="DI20:DS24"/>
    <mergeCell ref="A25:H26"/>
    <mergeCell ref="AP25:BE26"/>
    <mergeCell ref="BQ16:CA19"/>
    <mergeCell ref="CB16:CL19"/>
    <mergeCell ref="I23:AO23"/>
    <mergeCell ref="AP16:BE19"/>
    <mergeCell ref="BF16:BP19"/>
    <mergeCell ref="BF20:BP24"/>
    <mergeCell ref="DI13:DS13"/>
    <mergeCell ref="CX14:DH14"/>
    <mergeCell ref="DI14:DS14"/>
    <mergeCell ref="BF14:BP14"/>
    <mergeCell ref="BQ14:CA14"/>
    <mergeCell ref="CX16:DH19"/>
    <mergeCell ref="CX13:DH13"/>
    <mergeCell ref="CB15:CL15"/>
    <mergeCell ref="DI25:DS26"/>
    <mergeCell ref="CB25:CL26"/>
    <mergeCell ref="CM25:CW26"/>
    <mergeCell ref="AP14:BE14"/>
    <mergeCell ref="CB14:CL14"/>
    <mergeCell ref="CM14:CW14"/>
    <mergeCell ref="DI16:DS19"/>
    <mergeCell ref="CX15:DH15"/>
    <mergeCell ref="DI15:DS15"/>
    <mergeCell ref="CX20:DH24"/>
    <mergeCell ref="AP15:BE15"/>
    <mergeCell ref="BF15:BP15"/>
    <mergeCell ref="BQ15:CA15"/>
    <mergeCell ref="A30:H30"/>
    <mergeCell ref="AP30:BE30"/>
    <mergeCell ref="BF30:BP30"/>
    <mergeCell ref="A28:H28"/>
    <mergeCell ref="I28:AO28"/>
    <mergeCell ref="A29:H29"/>
    <mergeCell ref="BQ20:CA24"/>
    <mergeCell ref="A27:H27"/>
    <mergeCell ref="I27:AO27"/>
    <mergeCell ref="AP27:BE27"/>
    <mergeCell ref="I24:AO24"/>
    <mergeCell ref="I25:AO25"/>
    <mergeCell ref="I26:AO26"/>
    <mergeCell ref="AP20:BE24"/>
    <mergeCell ref="I22:AO22"/>
    <mergeCell ref="I21:AO21"/>
    <mergeCell ref="I20:AO20"/>
    <mergeCell ref="CB20:CL24"/>
    <mergeCell ref="CM27:CW27"/>
    <mergeCell ref="A20:H24"/>
    <mergeCell ref="I14:AO14"/>
    <mergeCell ref="A13:H13"/>
    <mergeCell ref="I13:AO13"/>
    <mergeCell ref="A14:H14"/>
    <mergeCell ref="I17:AO17"/>
    <mergeCell ref="A15:H15"/>
    <mergeCell ref="I15:AO15"/>
    <mergeCell ref="A16:H19"/>
    <mergeCell ref="I16:AO16"/>
    <mergeCell ref="I18:AO18"/>
    <mergeCell ref="BF12:CA12"/>
    <mergeCell ref="CB12:CW12"/>
    <mergeCell ref="BF13:BP13"/>
    <mergeCell ref="BQ13:CA13"/>
    <mergeCell ref="CB13:CL13"/>
    <mergeCell ref="CM13:CW13"/>
    <mergeCell ref="AP13:BE13"/>
    <mergeCell ref="CX12:DS12"/>
    <mergeCell ref="A11:H11"/>
    <mergeCell ref="I11:AO11"/>
    <mergeCell ref="AP11:BE11"/>
    <mergeCell ref="BF11:CA11"/>
    <mergeCell ref="CB11:CW11"/>
    <mergeCell ref="CX11:DS11"/>
    <mergeCell ref="A12:H12"/>
    <mergeCell ref="I12:AO12"/>
    <mergeCell ref="AP12:BE12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Аношкина Ольга Анатольевна</cp:lastModifiedBy>
  <cp:lastPrinted>2017-04-17T11:06:25Z</cp:lastPrinted>
  <dcterms:created xsi:type="dcterms:W3CDTF">2004-09-19T06:34:55Z</dcterms:created>
  <dcterms:modified xsi:type="dcterms:W3CDTF">2017-04-17T12:25:52Z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